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wimbc.sharepoint.com/sites/CompetitionManagement/Shared Documents/Prov Div Management/Planning and Meet Resources/resources/"/>
    </mc:Choice>
  </mc:AlternateContent>
  <xr:revisionPtr revIDLastSave="0" documentId="8_{0572D3CF-1E43-604A-8A25-03F9A6EDC002}" xr6:coauthVersionLast="47" xr6:coauthVersionMax="47" xr10:uidLastSave="{00000000-0000-0000-0000-000000000000}"/>
  <bookViews>
    <workbookView xWindow="0" yWindow="500" windowWidth="28800" windowHeight="18000" tabRatio="500" xr2:uid="{00000000-000D-0000-FFFF-FFFF00000000}"/>
  </bookViews>
  <sheets>
    <sheet name="Calculator" sheetId="4" r:id="rId1"/>
    <sheet name="Eligible Events" sheetId="5" state="hidden" r:id="rId2"/>
    <sheet name="Reference" sheetId="1" r:id="rId3"/>
  </sheets>
  <definedNames>
    <definedName name="_xlnm._FilterDatabase" localSheetId="2" hidden="1">Reference!$A$1:$AA$387</definedName>
    <definedName name="ClassS">Reference!$Y$2:$Y$15</definedName>
    <definedName name="SelectCourse">Reference!$AA$2:$AA$3</definedName>
    <definedName name="SelectEvent">Reference!$Z$2:$Z$25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9" i="1" l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M31" i="1" l="1"/>
  <c r="N31" i="1"/>
  <c r="O31" i="1"/>
  <c r="P31" i="1"/>
  <c r="Q31" i="1"/>
  <c r="M2" i="1"/>
  <c r="N2" i="1"/>
  <c r="M12" i="1"/>
  <c r="N12" i="1"/>
  <c r="O12" i="1"/>
  <c r="P12" i="1"/>
  <c r="Q12" i="1"/>
  <c r="M13" i="1"/>
  <c r="N13" i="1"/>
  <c r="P13" i="1"/>
  <c r="Q13" i="1"/>
  <c r="M14" i="1"/>
  <c r="O14" i="1" s="1"/>
  <c r="N14" i="1"/>
  <c r="P14" i="1"/>
  <c r="Q14" i="1"/>
  <c r="M15" i="1"/>
  <c r="O15" i="1" s="1"/>
  <c r="N15" i="1"/>
  <c r="P15" i="1"/>
  <c r="Q15" i="1"/>
  <c r="M16" i="1"/>
  <c r="O16" i="1" s="1"/>
  <c r="N16" i="1"/>
  <c r="P16" i="1"/>
  <c r="Q16" i="1"/>
  <c r="M17" i="1"/>
  <c r="N17" i="1"/>
  <c r="O17" i="1"/>
  <c r="P17" i="1"/>
  <c r="Q17" i="1"/>
  <c r="M18" i="1"/>
  <c r="N18" i="1"/>
  <c r="P18" i="1"/>
  <c r="Q18" i="1"/>
  <c r="M19" i="1"/>
  <c r="N19" i="1"/>
  <c r="P19" i="1"/>
  <c r="Q19" i="1"/>
  <c r="M20" i="1"/>
  <c r="N20" i="1"/>
  <c r="O20" i="1"/>
  <c r="P20" i="1"/>
  <c r="Q20" i="1"/>
  <c r="M21" i="1"/>
  <c r="N21" i="1"/>
  <c r="O21" i="1" s="1"/>
  <c r="P21" i="1"/>
  <c r="Q21" i="1"/>
  <c r="M22" i="1"/>
  <c r="N22" i="1"/>
  <c r="P22" i="1"/>
  <c r="Q22" i="1"/>
  <c r="M23" i="1"/>
  <c r="N23" i="1"/>
  <c r="P23" i="1"/>
  <c r="Q23" i="1"/>
  <c r="M24" i="1"/>
  <c r="O24" i="1" s="1"/>
  <c r="N24" i="1"/>
  <c r="P24" i="1"/>
  <c r="Q24" i="1"/>
  <c r="M25" i="1"/>
  <c r="O25" i="1" s="1"/>
  <c r="N25" i="1"/>
  <c r="P25" i="1"/>
  <c r="Q25" i="1"/>
  <c r="M26" i="1"/>
  <c r="N26" i="1"/>
  <c r="P26" i="1"/>
  <c r="Q26" i="1"/>
  <c r="M27" i="1"/>
  <c r="N27" i="1"/>
  <c r="P27" i="1"/>
  <c r="Q27" i="1"/>
  <c r="M28" i="1"/>
  <c r="N28" i="1"/>
  <c r="O28" i="1"/>
  <c r="P28" i="1"/>
  <c r="Q28" i="1"/>
  <c r="M29" i="1"/>
  <c r="N29" i="1"/>
  <c r="O29" i="1" s="1"/>
  <c r="P29" i="1"/>
  <c r="Q29" i="1"/>
  <c r="M30" i="1"/>
  <c r="N30" i="1"/>
  <c r="P30" i="1"/>
  <c r="Q30" i="1"/>
  <c r="Q3" i="1"/>
  <c r="P3" i="1"/>
  <c r="M3" i="1"/>
  <c r="O3" i="1" s="1"/>
  <c r="N3" i="1"/>
  <c r="Q4" i="1"/>
  <c r="P4" i="1"/>
  <c r="M4" i="1"/>
  <c r="N4" i="1"/>
  <c r="Q5" i="1"/>
  <c r="P5" i="1"/>
  <c r="M5" i="1"/>
  <c r="N5" i="1"/>
  <c r="O5" i="1"/>
  <c r="Q6" i="1"/>
  <c r="P6" i="1"/>
  <c r="M6" i="1"/>
  <c r="N6" i="1"/>
  <c r="Q7" i="1"/>
  <c r="P7" i="1"/>
  <c r="M7" i="1"/>
  <c r="N7" i="1"/>
  <c r="O7" i="1"/>
  <c r="Q8" i="1"/>
  <c r="P8" i="1"/>
  <c r="M8" i="1"/>
  <c r="N8" i="1"/>
  <c r="Q9" i="1"/>
  <c r="P9" i="1"/>
  <c r="M9" i="1"/>
  <c r="O9" i="1" s="1"/>
  <c r="N9" i="1"/>
  <c r="Q10" i="1"/>
  <c r="P10" i="1"/>
  <c r="M10" i="1"/>
  <c r="O10" i="1" s="1"/>
  <c r="N10" i="1"/>
  <c r="Q11" i="1"/>
  <c r="P11" i="1"/>
  <c r="M11" i="1"/>
  <c r="O11" i="1" s="1"/>
  <c r="N11" i="1"/>
  <c r="P2" i="1"/>
  <c r="Q2" i="1"/>
  <c r="O23" i="1" l="1"/>
  <c r="O6" i="1"/>
  <c r="O30" i="1"/>
  <c r="O19" i="1"/>
  <c r="O22" i="1"/>
  <c r="O27" i="1"/>
  <c r="O13" i="1"/>
  <c r="O2" i="1"/>
  <c r="V2" i="1" s="1"/>
  <c r="V21" i="1"/>
  <c r="S21" i="1" s="1"/>
  <c r="V29" i="1"/>
  <c r="S29" i="1" s="1"/>
  <c r="V13" i="1"/>
  <c r="S13" i="1" s="1"/>
  <c r="V30" i="1"/>
  <c r="V28" i="1"/>
  <c r="V15" i="1"/>
  <c r="V22" i="1"/>
  <c r="V14" i="1"/>
  <c r="V31" i="1"/>
  <c r="V7" i="1"/>
  <c r="O4" i="1"/>
  <c r="V4" i="1" s="1"/>
  <c r="V25" i="1"/>
  <c r="V27" i="1"/>
  <c r="O26" i="1"/>
  <c r="V26" i="1" s="1"/>
  <c r="V24" i="1"/>
  <c r="V19" i="1"/>
  <c r="O18" i="1"/>
  <c r="V18" i="1" s="1"/>
  <c r="V16" i="1"/>
  <c r="V23" i="1"/>
  <c r="V20" i="1"/>
  <c r="V12" i="1"/>
  <c r="V11" i="1"/>
  <c r="O8" i="1"/>
  <c r="V8" i="1" s="1"/>
  <c r="V3" i="1"/>
  <c r="V17" i="1"/>
  <c r="V10" i="1"/>
  <c r="V9" i="1"/>
  <c r="V6" i="1"/>
  <c r="V5" i="1"/>
  <c r="R13" i="1" l="1"/>
  <c r="R21" i="1"/>
  <c r="T13" i="1"/>
  <c r="U13" i="1" s="1"/>
  <c r="O25" i="4" s="1"/>
  <c r="T29" i="1"/>
  <c r="U29" i="1" s="1"/>
  <c r="O41" i="4" s="1"/>
  <c r="T21" i="1"/>
  <c r="U21" i="1" s="1"/>
  <c r="O33" i="4" s="1"/>
  <c r="W21" i="1"/>
  <c r="Q33" i="4" s="1"/>
  <c r="W13" i="1"/>
  <c r="Q25" i="4" s="1"/>
  <c r="W29" i="1"/>
  <c r="Q41" i="4" s="1"/>
  <c r="R29" i="1"/>
  <c r="R5" i="1"/>
  <c r="T5" i="1"/>
  <c r="S5" i="1"/>
  <c r="R9" i="1"/>
  <c r="S9" i="1"/>
  <c r="T9" i="1"/>
  <c r="R17" i="1"/>
  <c r="S17" i="1"/>
  <c r="T17" i="1"/>
  <c r="S12" i="1"/>
  <c r="T12" i="1"/>
  <c r="R12" i="1"/>
  <c r="S20" i="1"/>
  <c r="T20" i="1"/>
  <c r="R20" i="1"/>
  <c r="S16" i="1"/>
  <c r="T16" i="1"/>
  <c r="R16" i="1"/>
  <c r="R27" i="1"/>
  <c r="S27" i="1"/>
  <c r="T27" i="1"/>
  <c r="R25" i="1"/>
  <c r="S25" i="1"/>
  <c r="T25" i="1"/>
  <c r="S14" i="1"/>
  <c r="T14" i="1"/>
  <c r="R14" i="1"/>
  <c r="S8" i="1"/>
  <c r="T8" i="1"/>
  <c r="R8" i="1"/>
  <c r="R2" i="1"/>
  <c r="S2" i="1"/>
  <c r="T2" i="1"/>
  <c r="S10" i="1"/>
  <c r="T10" i="1"/>
  <c r="R10" i="1"/>
  <c r="R3" i="1"/>
  <c r="S3" i="1"/>
  <c r="T3" i="1"/>
  <c r="R23" i="1"/>
  <c r="S23" i="1"/>
  <c r="T23" i="1"/>
  <c r="S18" i="1"/>
  <c r="T18" i="1"/>
  <c r="R18" i="1"/>
  <c r="S4" i="1"/>
  <c r="T4" i="1"/>
  <c r="R4" i="1"/>
  <c r="S22" i="1"/>
  <c r="T22" i="1"/>
  <c r="R22" i="1"/>
  <c r="R15" i="1"/>
  <c r="S15" i="1"/>
  <c r="T15" i="1"/>
  <c r="S28" i="1"/>
  <c r="T28" i="1"/>
  <c r="R28" i="1"/>
  <c r="R19" i="1"/>
  <c r="S19" i="1"/>
  <c r="T19" i="1"/>
  <c r="S24" i="1"/>
  <c r="T24" i="1"/>
  <c r="R24" i="1"/>
  <c r="R7" i="1"/>
  <c r="S7" i="1"/>
  <c r="T7" i="1"/>
  <c r="S30" i="1"/>
  <c r="T30" i="1"/>
  <c r="R30" i="1"/>
  <c r="S6" i="1"/>
  <c r="T6" i="1"/>
  <c r="R6" i="1"/>
  <c r="R11" i="1"/>
  <c r="S11" i="1"/>
  <c r="T11" i="1"/>
  <c r="S26" i="1"/>
  <c r="T26" i="1"/>
  <c r="R26" i="1"/>
  <c r="R31" i="1"/>
  <c r="S31" i="1"/>
  <c r="T31" i="1"/>
  <c r="U2" i="1" l="1"/>
  <c r="O14" i="4" s="1"/>
  <c r="W31" i="1"/>
  <c r="Q43" i="4" s="1"/>
  <c r="U31" i="1"/>
  <c r="O43" i="4" s="1"/>
  <c r="W27" i="1"/>
  <c r="Q39" i="4" s="1"/>
  <c r="U27" i="1"/>
  <c r="O39" i="4" s="1"/>
  <c r="W26" i="1"/>
  <c r="Q38" i="4" s="1"/>
  <c r="U26" i="1"/>
  <c r="O38" i="4" s="1"/>
  <c r="W8" i="1"/>
  <c r="Q20" i="4" s="1"/>
  <c r="U8" i="1"/>
  <c r="O20" i="4" s="1"/>
  <c r="U16" i="1"/>
  <c r="O28" i="4" s="1"/>
  <c r="W16" i="1"/>
  <c r="Q28" i="4" s="1"/>
  <c r="W17" i="1"/>
  <c r="Q29" i="4" s="1"/>
  <c r="U17" i="1"/>
  <c r="O29" i="4" s="1"/>
  <c r="U28" i="1"/>
  <c r="O40" i="4" s="1"/>
  <c r="W28" i="1"/>
  <c r="Q40" i="4" s="1"/>
  <c r="W18" i="1"/>
  <c r="Q30" i="4" s="1"/>
  <c r="U18" i="1"/>
  <c r="O30" i="4" s="1"/>
  <c r="U5" i="1"/>
  <c r="O17" i="4" s="1"/>
  <c r="W5" i="1"/>
  <c r="Q17" i="4" s="1"/>
  <c r="U11" i="1"/>
  <c r="O23" i="4" s="1"/>
  <c r="W11" i="1"/>
  <c r="Q23" i="4" s="1"/>
  <c r="W6" i="1"/>
  <c r="Q18" i="4" s="1"/>
  <c r="U6" i="1"/>
  <c r="O18" i="4" s="1"/>
  <c r="U4" i="1"/>
  <c r="O16" i="4" s="1"/>
  <c r="W4" i="1"/>
  <c r="Q16" i="4" s="1"/>
  <c r="U3" i="1"/>
  <c r="O15" i="4" s="1"/>
  <c r="W3" i="1"/>
  <c r="Q15" i="4" s="1"/>
  <c r="W10" i="1"/>
  <c r="Q22" i="4" s="1"/>
  <c r="U10" i="1"/>
  <c r="O22" i="4" s="1"/>
  <c r="W12" i="1"/>
  <c r="Q24" i="4" s="1"/>
  <c r="U12" i="1"/>
  <c r="O24" i="4" s="1"/>
  <c r="W2" i="1"/>
  <c r="Q14" i="4" s="1"/>
  <c r="W30" i="1"/>
  <c r="Q42" i="4" s="1"/>
  <c r="U30" i="1"/>
  <c r="O42" i="4" s="1"/>
  <c r="U19" i="1"/>
  <c r="O31" i="4" s="1"/>
  <c r="W19" i="1"/>
  <c r="Q31" i="4" s="1"/>
  <c r="W25" i="1"/>
  <c r="Q37" i="4" s="1"/>
  <c r="U25" i="1"/>
  <c r="O37" i="4" s="1"/>
  <c r="U7" i="1"/>
  <c r="O19" i="4" s="1"/>
  <c r="W7" i="1"/>
  <c r="Q19" i="4" s="1"/>
  <c r="W24" i="1"/>
  <c r="Q36" i="4" s="1"/>
  <c r="U24" i="1"/>
  <c r="O36" i="4" s="1"/>
  <c r="U15" i="1"/>
  <c r="O27" i="4" s="1"/>
  <c r="W15" i="1"/>
  <c r="Q27" i="4" s="1"/>
  <c r="U22" i="1"/>
  <c r="O34" i="4" s="1"/>
  <c r="W22" i="1"/>
  <c r="Q34" i="4" s="1"/>
  <c r="U23" i="1"/>
  <c r="O35" i="4" s="1"/>
  <c r="W23" i="1"/>
  <c r="Q35" i="4" s="1"/>
  <c r="U14" i="1"/>
  <c r="O26" i="4" s="1"/>
  <c r="W14" i="1"/>
  <c r="Q26" i="4" s="1"/>
  <c r="U20" i="1"/>
  <c r="O32" i="4" s="1"/>
  <c r="W20" i="1"/>
  <c r="Q32" i="4" s="1"/>
  <c r="U9" i="1"/>
  <c r="O21" i="4" s="1"/>
  <c r="W9" i="1"/>
  <c r="Q21" i="4" s="1"/>
</calcChain>
</file>

<file path=xl/sharedStrings.xml><?xml version="1.0" encoding="utf-8"?>
<sst xmlns="http://schemas.openxmlformats.org/spreadsheetml/2006/main" count="1138" uniqueCount="141">
  <si>
    <t>S1</t>
  </si>
  <si>
    <t>S10</t>
  </si>
  <si>
    <t>S11</t>
  </si>
  <si>
    <t>S12</t>
  </si>
  <si>
    <t>S13</t>
  </si>
  <si>
    <t>S14</t>
  </si>
  <si>
    <t>S2</t>
  </si>
  <si>
    <t>S3</t>
  </si>
  <si>
    <t>S4</t>
  </si>
  <si>
    <t>S5</t>
  </si>
  <si>
    <t>S6</t>
  </si>
  <si>
    <t>S7</t>
  </si>
  <si>
    <t>S8</t>
  </si>
  <si>
    <t>S9</t>
  </si>
  <si>
    <t>50 Fly</t>
  </si>
  <si>
    <t>100 Fly</t>
  </si>
  <si>
    <t>200 Fly</t>
  </si>
  <si>
    <t>200 IM</t>
  </si>
  <si>
    <t>400 IM</t>
  </si>
  <si>
    <t>150 IM</t>
  </si>
  <si>
    <t>Gender</t>
  </si>
  <si>
    <t>Min</t>
  </si>
  <si>
    <t>Sec</t>
  </si>
  <si>
    <t>50 Free</t>
  </si>
  <si>
    <t>50 Back</t>
  </si>
  <si>
    <t>100 Back</t>
  </si>
  <si>
    <t>200 Back</t>
  </si>
  <si>
    <t>50 Breast</t>
  </si>
  <si>
    <t>100 Breast</t>
  </si>
  <si>
    <t>200 Breast</t>
  </si>
  <si>
    <t>200 Free</t>
  </si>
  <si>
    <t>100 Free</t>
  </si>
  <si>
    <t>400 Free</t>
  </si>
  <si>
    <t>800 Free</t>
  </si>
  <si>
    <t>1500 Free</t>
  </si>
  <si>
    <t>Event</t>
  </si>
  <si>
    <t>Time (sec)</t>
  </si>
  <si>
    <t>Class</t>
  </si>
  <si>
    <t>Helper</t>
  </si>
  <si>
    <t>1000 Point</t>
  </si>
  <si>
    <t>SportClass</t>
  </si>
  <si>
    <t>Stroke</t>
  </si>
  <si>
    <t>Distance</t>
  </si>
  <si>
    <t>Scale</t>
  </si>
  <si>
    <t>LCM Seed</t>
  </si>
  <si>
    <t>SCM Seed</t>
  </si>
  <si>
    <t>Athlete 1</t>
  </si>
  <si>
    <t>SelectEvent</t>
  </si>
  <si>
    <t>ClassS</t>
  </si>
  <si>
    <t>LCM</t>
  </si>
  <si>
    <t>SCM</t>
  </si>
  <si>
    <t>Course</t>
  </si>
  <si>
    <t>Men</t>
  </si>
  <si>
    <t>Women</t>
  </si>
  <si>
    <t>Backstroke</t>
  </si>
  <si>
    <t>Breaststroke</t>
  </si>
  <si>
    <t>Freestyle</t>
  </si>
  <si>
    <t>Butterfly</t>
  </si>
  <si>
    <t>Women's 50m Freestyle</t>
  </si>
  <si>
    <t>Women's 100m Freestyle</t>
  </si>
  <si>
    <t>Women's 200m Freestyle</t>
  </si>
  <si>
    <t>Women's 400m Freestyle</t>
  </si>
  <si>
    <t>Women's 50m Backstroke</t>
  </si>
  <si>
    <t>Women's 100m Backstroke</t>
  </si>
  <si>
    <t>Women's 50m Breaststroke</t>
  </si>
  <si>
    <t>Women's 100m Breaststroke</t>
  </si>
  <si>
    <t>Women's 50m Butterfly</t>
  </si>
  <si>
    <t>Women's 100m Butterfly</t>
  </si>
  <si>
    <t>Women's 150m Individual Medley</t>
  </si>
  <si>
    <t>Women's 200m Individual Medley</t>
  </si>
  <si>
    <t>Men's 50m Freestyle</t>
  </si>
  <si>
    <t>Men's 100m Freestyle</t>
  </si>
  <si>
    <t>Men's 200m Freestyle</t>
  </si>
  <si>
    <t>Men's 400m Freestyle</t>
  </si>
  <si>
    <t>Men's 50m Backstroke</t>
  </si>
  <si>
    <t>Men's 100m Backstroke</t>
  </si>
  <si>
    <t>Men's 50m Breaststroke</t>
  </si>
  <si>
    <t>Men's 100m Breaststroke</t>
  </si>
  <si>
    <t>Men's 50m Butterfly</t>
  </si>
  <si>
    <t>Men's 100m Butterfly</t>
  </si>
  <si>
    <t>Men's 150m Individual Medley</t>
  </si>
  <si>
    <t>Men's 200m Individual Medley</t>
  </si>
  <si>
    <t>Athlete 2</t>
  </si>
  <si>
    <t>Athlete 3</t>
  </si>
  <si>
    <t>Athlete 4</t>
  </si>
  <si>
    <t>Athlete 5</t>
  </si>
  <si>
    <t>Athlete 6</t>
  </si>
  <si>
    <t>Athlete 7</t>
  </si>
  <si>
    <t>Athlete 8</t>
  </si>
  <si>
    <t>Athlete 9</t>
  </si>
  <si>
    <t>Athlete 10</t>
  </si>
  <si>
    <t>SelectCourse</t>
  </si>
  <si>
    <t>Points</t>
  </si>
  <si>
    <t>Help1</t>
  </si>
  <si>
    <t>Athlete Name (optional)</t>
  </si>
  <si>
    <t>00</t>
  </si>
  <si>
    <t>Time (m:ss.00)</t>
  </si>
  <si>
    <t>1000 Points Time</t>
  </si>
  <si>
    <t>Women Class</t>
  </si>
  <si>
    <t>Men Class</t>
  </si>
  <si>
    <t>Step 1:  Select the women's or men's event from the drop down list under Event</t>
  </si>
  <si>
    <t>Step 2:  Select the Course from the drop down list (SCM or LCM)</t>
  </si>
  <si>
    <t>Step 3:  Select the Paralympic Class from the drop down list</t>
  </si>
  <si>
    <t>Step 4:  Enter the Time for each desired event (minutes / seconds / hundreths)</t>
  </si>
  <si>
    <t>✔</t>
  </si>
  <si>
    <t>Athlete 11</t>
  </si>
  <si>
    <t>Athlete 12</t>
  </si>
  <si>
    <t>Athlete 13</t>
  </si>
  <si>
    <t>Athlete 14</t>
  </si>
  <si>
    <t>Athlete 15</t>
  </si>
  <si>
    <t>Athlete 16</t>
  </si>
  <si>
    <t>Athlete 17</t>
  </si>
  <si>
    <t>Athlete 18</t>
  </si>
  <si>
    <t>Athlete 19</t>
  </si>
  <si>
    <t>Athlete 20</t>
  </si>
  <si>
    <t>Athlete 21</t>
  </si>
  <si>
    <t>Athlete 22</t>
  </si>
  <si>
    <t>Athlete 23</t>
  </si>
  <si>
    <t>Athlete 24</t>
  </si>
  <si>
    <t>Athlete 25</t>
  </si>
  <si>
    <t>Athlete 26</t>
  </si>
  <si>
    <t>Athlete 27</t>
  </si>
  <si>
    <t>Athlete 28</t>
  </si>
  <si>
    <t>Athlete 29</t>
  </si>
  <si>
    <t>Athlete 30</t>
  </si>
  <si>
    <t>?</t>
  </si>
  <si>
    <t>50m Backstroke</t>
  </si>
  <si>
    <t>100m Backstroke</t>
  </si>
  <si>
    <t>50m Breaststroke</t>
  </si>
  <si>
    <t>100m Breaststroke</t>
  </si>
  <si>
    <t>50m Butterfly</t>
  </si>
  <si>
    <t>100m Butterfly</t>
  </si>
  <si>
    <t>50m Freestyle</t>
  </si>
  <si>
    <t>100m Freestyle</t>
  </si>
  <si>
    <t>200m Freestyle</t>
  </si>
  <si>
    <t>400m Freestyle</t>
  </si>
  <si>
    <t>Swimming Canada's 2021 Domestic Paralympic Points Calculator</t>
  </si>
  <si>
    <t>Individual Medley</t>
  </si>
  <si>
    <t>150m Individual Medley</t>
  </si>
  <si>
    <t>200m Individual Medley</t>
  </si>
  <si>
    <t>*Updated: November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</si>
</sst>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.000000"/>
    <numFmt numFmtId="166" formatCode="0.000"/>
    <numFmt numFmtId="167" formatCode="m:ss.00"/>
  </numFmts>
  <fonts count="13" x14ac:knownFonts="1"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1"/>
      <name val="Helvetica Neue"/>
      <family val="2"/>
    </font>
    <font>
      <sz val="11"/>
      <color theme="1"/>
      <name val="Helvetica Neue"/>
      <family val="2"/>
    </font>
    <font>
      <b/>
      <sz val="11"/>
      <color theme="1"/>
      <name val="Helvetica Neue"/>
      <family val="2"/>
    </font>
    <font>
      <b/>
      <sz val="30"/>
      <color rgb="FFDA3340"/>
      <name val="Helvetica Neue"/>
      <family val="2"/>
    </font>
    <font>
      <sz val="14"/>
      <color theme="1"/>
      <name val="Helvetica Neue"/>
      <family val="2"/>
    </font>
    <font>
      <b/>
      <sz val="14"/>
      <color theme="0"/>
      <name val="Helvetica Neue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2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A3340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166" fontId="4" fillId="0" borderId="0" xfId="0" applyNumberFormat="1" applyFont="1"/>
    <xf numFmtId="165" fontId="4" fillId="0" borderId="0" xfId="0" applyNumberFormat="1" applyFont="1" applyProtection="1">
      <protection hidden="1"/>
    </xf>
    <xf numFmtId="166" fontId="4" fillId="0" borderId="0" xfId="0" applyNumberFormat="1" applyFont="1" applyProtection="1">
      <protection hidden="1"/>
    </xf>
    <xf numFmtId="165" fontId="4" fillId="0" borderId="0" xfId="2" applyNumberFormat="1" applyFont="1" applyBorder="1" applyAlignment="1">
      <alignment horizontal="right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center"/>
    </xf>
    <xf numFmtId="166" fontId="5" fillId="0" borderId="0" xfId="0" applyNumberFormat="1" applyFont="1" applyAlignment="1">
      <alignment horizontal="left" vertical="top"/>
    </xf>
    <xf numFmtId="166" fontId="5" fillId="0" borderId="0" xfId="0" applyNumberFormat="1" applyFont="1" applyAlignment="1">
      <alignment horizontal="left"/>
    </xf>
    <xf numFmtId="165" fontId="4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8" fillId="6" borderId="9" xfId="0" applyFont="1" applyFill="1" applyBorder="1" applyAlignment="1" applyProtection="1">
      <alignment horizontal="center"/>
      <protection locked="0"/>
    </xf>
    <xf numFmtId="0" fontId="7" fillId="6" borderId="18" xfId="0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8" fillId="6" borderId="20" xfId="0" applyFont="1" applyFill="1" applyBorder="1" applyAlignment="1" applyProtection="1">
      <alignment horizontal="center"/>
      <protection locked="0"/>
    </xf>
    <xf numFmtId="0" fontId="7" fillId="6" borderId="20" xfId="0" applyFont="1" applyFill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0" xfId="0" applyFont="1" applyFill="1" applyAlignment="1">
      <alignment horizontal="right" vertical="center" indent="1"/>
    </xf>
    <xf numFmtId="0" fontId="10" fillId="4" borderId="0" xfId="0" applyFont="1" applyFill="1" applyAlignment="1">
      <alignment horizontal="left" vertical="center"/>
    </xf>
    <xf numFmtId="0" fontId="6" fillId="4" borderId="8" xfId="0" applyFont="1" applyFill="1" applyBorder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6" fillId="4" borderId="7" xfId="0" applyFont="1" applyFill="1" applyBorder="1" applyAlignment="1">
      <alignment horizontal="right" indent="1"/>
    </xf>
    <xf numFmtId="0" fontId="6" fillId="2" borderId="9" xfId="0" applyFont="1" applyFill="1" applyBorder="1" applyAlignment="1" applyProtection="1">
      <alignment horizontal="center"/>
      <protection locked="0"/>
    </xf>
    <xf numFmtId="164" fontId="6" fillId="2" borderId="10" xfId="0" applyNumberFormat="1" applyFont="1" applyFill="1" applyBorder="1" applyAlignment="1" applyProtection="1">
      <alignment horizontal="center"/>
      <protection locked="0"/>
    </xf>
    <xf numFmtId="164" fontId="6" fillId="2" borderId="11" xfId="0" applyNumberFormat="1" applyFont="1" applyFill="1" applyBorder="1" applyAlignment="1" applyProtection="1">
      <alignment horizontal="center"/>
      <protection locked="0"/>
    </xf>
    <xf numFmtId="164" fontId="6" fillId="2" borderId="12" xfId="0" applyNumberFormat="1" applyFont="1" applyFill="1" applyBorder="1" applyAlignment="1" applyProtection="1">
      <alignment horizontal="center"/>
      <protection locked="0"/>
    </xf>
    <xf numFmtId="164" fontId="6" fillId="4" borderId="0" xfId="0" applyNumberFormat="1" applyFont="1" applyFill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/>
    </xf>
    <xf numFmtId="167" fontId="11" fillId="5" borderId="9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2" fillId="0" borderId="9" xfId="0" applyFont="1" applyBorder="1" applyAlignment="1">
      <alignment horizontal="center" vertical="top"/>
    </xf>
    <xf numFmtId="166" fontId="4" fillId="0" borderId="0" xfId="0" applyNumberFormat="1" applyFont="1" applyAlignment="1">
      <alignment horizontal="right"/>
    </xf>
    <xf numFmtId="166" fontId="4" fillId="0" borderId="0" xfId="0" applyNumberFormat="1" applyFont="1" applyAlignment="1" applyProtection="1">
      <alignment horizontal="right"/>
      <protection hidden="1"/>
    </xf>
    <xf numFmtId="165" fontId="4" fillId="0" borderId="0" xfId="0" applyNumberFormat="1" applyFont="1" applyAlignment="1" applyProtection="1">
      <alignment horizontal="right"/>
      <protection hidden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top"/>
    </xf>
    <xf numFmtId="0" fontId="10" fillId="4" borderId="0" xfId="0" applyFont="1" applyFill="1" applyAlignment="1">
      <alignment horizontal="center"/>
    </xf>
  </cellXfs>
  <cellStyles count="23">
    <cellStyle name="Followed Hyperlink" xfId="1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eading 3" xfId="2" builtinId="18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7"/>
  <colors>
    <mruColors>
      <color rgb="FFDA3340"/>
      <color rgb="FF00A2CC"/>
      <color rgb="FFE7E6E6"/>
      <color rgb="FFEA0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101654</xdr:colOff>
      <xdr:row>5</xdr:row>
      <xdr:rowOff>76200</xdr:rowOff>
    </xdr:from>
    <xdr:to>
      <xdr:col>1</xdr:col>
      <xdr:colOff>1054100</xdr:colOff>
      <xdr:row>10</xdr:row>
      <xdr:rowOff>23809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7154" y="1206500"/>
          <a:ext cx="952446" cy="1319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45"/>
  <sheetViews>
    <sheetView showGridLines="0" tabSelected="1" workbookViewId="0">
      <selection activeCell="C14" sqref="C14"/>
    </sheetView>
  </sheetViews>
  <sheetFormatPr baseColWidth="10" defaultColWidth="10.6640625" defaultRowHeight="16" x14ac:dyDescent="0.2"/>
  <cols>
    <col min="1" max="1" width="10.6640625" style="13"/>
    <col min="2" max="2" width="14.1640625" style="13" customWidth="1"/>
    <col min="3" max="3" width="33.5" style="13" customWidth="1"/>
    <col min="4" max="4" width="3" style="13" customWidth="1"/>
    <col min="5" max="5" width="34.1640625" style="13" customWidth="1"/>
    <col min="6" max="6" width="3" style="13" customWidth="1"/>
    <col min="7" max="7" width="12.6640625" style="13" customWidth="1"/>
    <col min="8" max="8" width="3" style="13" customWidth="1"/>
    <col min="9" max="9" width="10.6640625" style="13" customWidth="1"/>
    <col min="10" max="10" width="3" style="13" customWidth="1"/>
    <col min="11" max="13" width="7.1640625" style="13" customWidth="1"/>
    <col min="14" max="14" width="3" style="13" customWidth="1"/>
    <col min="15" max="15" width="15.5" style="13" customWidth="1"/>
    <col min="16" max="16" width="3" style="13" customWidth="1"/>
    <col min="17" max="17" width="20.1640625" style="13" customWidth="1"/>
    <col min="18" max="18" width="3" style="13" customWidth="1"/>
    <col min="19" max="19" width="21.6640625" style="13" customWidth="1"/>
    <col min="20" max="16384" width="10.6640625" style="13"/>
  </cols>
  <sheetData>
    <row r="2" spans="2:18" ht="16" customHeight="1" x14ac:dyDescent="0.2">
      <c r="B2" s="52" t="s">
        <v>136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2:18" ht="16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8" ht="16" customHeight="1" x14ac:dyDescent="0.2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2:18" ht="25.25" customHeight="1" thickBot="1" x14ac:dyDescent="0.25">
      <c r="B5" s="53" t="s">
        <v>140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2:18" x14ac:dyDescent="0.2"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2:18" ht="23" customHeight="1" x14ac:dyDescent="0.2">
      <c r="B7" s="31"/>
      <c r="C7" s="32"/>
      <c r="D7" s="33"/>
      <c r="E7" s="34" t="s">
        <v>100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5"/>
    </row>
    <row r="8" spans="2:18" ht="23" customHeight="1" x14ac:dyDescent="0.2">
      <c r="B8" s="31"/>
      <c r="C8" s="32"/>
      <c r="D8" s="33"/>
      <c r="E8" s="34" t="s">
        <v>101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5"/>
    </row>
    <row r="9" spans="2:18" ht="23" customHeight="1" x14ac:dyDescent="0.2">
      <c r="B9" s="31"/>
      <c r="C9" s="32"/>
      <c r="D9" s="33"/>
      <c r="E9" s="34" t="s">
        <v>102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5"/>
    </row>
    <row r="10" spans="2:18" ht="23" customHeight="1" x14ac:dyDescent="0.2">
      <c r="B10" s="31"/>
      <c r="C10" s="32"/>
      <c r="D10" s="33"/>
      <c r="E10" s="34" t="s">
        <v>103</v>
      </c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5"/>
    </row>
    <row r="11" spans="2:18" x14ac:dyDescent="0.2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5"/>
    </row>
    <row r="12" spans="2:18" ht="18" x14ac:dyDescent="0.2">
      <c r="B12" s="31"/>
      <c r="C12" s="54" t="s">
        <v>94</v>
      </c>
      <c r="D12" s="32"/>
      <c r="E12" s="54" t="s">
        <v>35</v>
      </c>
      <c r="F12" s="32"/>
      <c r="G12" s="54" t="s">
        <v>51</v>
      </c>
      <c r="H12" s="32"/>
      <c r="I12" s="54" t="s">
        <v>37</v>
      </c>
      <c r="J12" s="32"/>
      <c r="K12" s="54" t="s">
        <v>96</v>
      </c>
      <c r="L12" s="54"/>
      <c r="M12" s="54"/>
      <c r="N12" s="32"/>
      <c r="O12" s="54" t="s">
        <v>92</v>
      </c>
      <c r="P12" s="32"/>
      <c r="Q12" s="54" t="s">
        <v>97</v>
      </c>
      <c r="R12" s="35"/>
    </row>
    <row r="13" spans="2:18" x14ac:dyDescent="0.2">
      <c r="B13" s="31"/>
      <c r="C13" s="54"/>
      <c r="D13" s="32"/>
      <c r="E13" s="54"/>
      <c r="F13" s="32"/>
      <c r="G13" s="54"/>
      <c r="H13" s="32"/>
      <c r="I13" s="54"/>
      <c r="J13" s="32"/>
      <c r="K13" s="32" t="s">
        <v>21</v>
      </c>
      <c r="L13" s="32" t="s">
        <v>22</v>
      </c>
      <c r="M13" s="36" t="s">
        <v>95</v>
      </c>
      <c r="N13" s="36"/>
      <c r="O13" s="54"/>
      <c r="P13" s="32"/>
      <c r="Q13" s="54"/>
      <c r="R13" s="35"/>
    </row>
    <row r="14" spans="2:18" ht="20" customHeight="1" x14ac:dyDescent="0.2">
      <c r="B14" s="37">
        <v>1</v>
      </c>
      <c r="C14" s="38"/>
      <c r="D14" s="32"/>
      <c r="E14" s="38"/>
      <c r="F14" s="32"/>
      <c r="G14" s="38"/>
      <c r="H14" s="32"/>
      <c r="I14" s="38"/>
      <c r="J14" s="32"/>
      <c r="K14" s="39">
        <v>0</v>
      </c>
      <c r="L14" s="40">
        <v>0</v>
      </c>
      <c r="M14" s="41">
        <v>0</v>
      </c>
      <c r="N14" s="42"/>
      <c r="O14" s="43" t="str">
        <f>Reference!$U2</f>
        <v/>
      </c>
      <c r="P14" s="32"/>
      <c r="Q14" s="44" t="str">
        <f>Reference!$W2</f>
        <v/>
      </c>
      <c r="R14" s="35"/>
    </row>
    <row r="15" spans="2:18" ht="20" customHeight="1" x14ac:dyDescent="0.2">
      <c r="B15" s="37">
        <v>2</v>
      </c>
      <c r="C15" s="38"/>
      <c r="D15" s="32"/>
      <c r="E15" s="38"/>
      <c r="F15" s="32"/>
      <c r="G15" s="38"/>
      <c r="H15" s="32"/>
      <c r="I15" s="38"/>
      <c r="J15" s="32"/>
      <c r="K15" s="39">
        <v>0</v>
      </c>
      <c r="L15" s="40">
        <v>0</v>
      </c>
      <c r="M15" s="41">
        <v>0</v>
      </c>
      <c r="N15" s="42"/>
      <c r="O15" s="43" t="str">
        <f>Reference!$U3</f>
        <v/>
      </c>
      <c r="P15" s="32"/>
      <c r="Q15" s="44" t="str">
        <f>Reference!$W3</f>
        <v/>
      </c>
      <c r="R15" s="35"/>
    </row>
    <row r="16" spans="2:18" ht="20" customHeight="1" x14ac:dyDescent="0.2">
      <c r="B16" s="37">
        <v>3</v>
      </c>
      <c r="C16" s="38"/>
      <c r="D16" s="32"/>
      <c r="E16" s="38"/>
      <c r="F16" s="32"/>
      <c r="G16" s="38"/>
      <c r="H16" s="32"/>
      <c r="I16" s="38"/>
      <c r="J16" s="32"/>
      <c r="K16" s="39">
        <v>0</v>
      </c>
      <c r="L16" s="40">
        <v>0</v>
      </c>
      <c r="M16" s="41">
        <v>0</v>
      </c>
      <c r="N16" s="42"/>
      <c r="O16" s="43" t="str">
        <f>Reference!$U4</f>
        <v/>
      </c>
      <c r="P16" s="32"/>
      <c r="Q16" s="44" t="str">
        <f>Reference!$W4</f>
        <v/>
      </c>
      <c r="R16" s="35"/>
    </row>
    <row r="17" spans="2:18" ht="20" customHeight="1" x14ac:dyDescent="0.2">
      <c r="B17" s="37">
        <v>4</v>
      </c>
      <c r="C17" s="38"/>
      <c r="D17" s="32"/>
      <c r="E17" s="38"/>
      <c r="F17" s="32"/>
      <c r="G17" s="38"/>
      <c r="H17" s="32"/>
      <c r="I17" s="38"/>
      <c r="J17" s="32"/>
      <c r="K17" s="39">
        <v>0</v>
      </c>
      <c r="L17" s="40">
        <v>0</v>
      </c>
      <c r="M17" s="41">
        <v>0</v>
      </c>
      <c r="N17" s="42"/>
      <c r="O17" s="43" t="str">
        <f>Reference!$U5</f>
        <v/>
      </c>
      <c r="P17" s="32"/>
      <c r="Q17" s="44" t="str">
        <f>Reference!$W5</f>
        <v/>
      </c>
      <c r="R17" s="35"/>
    </row>
    <row r="18" spans="2:18" ht="20" customHeight="1" x14ac:dyDescent="0.2">
      <c r="B18" s="37">
        <v>5</v>
      </c>
      <c r="C18" s="38"/>
      <c r="D18" s="32"/>
      <c r="E18" s="38"/>
      <c r="F18" s="32"/>
      <c r="G18" s="38"/>
      <c r="H18" s="32"/>
      <c r="I18" s="38"/>
      <c r="J18" s="32"/>
      <c r="K18" s="39">
        <v>0</v>
      </c>
      <c r="L18" s="40">
        <v>0</v>
      </c>
      <c r="M18" s="41">
        <v>0</v>
      </c>
      <c r="N18" s="42"/>
      <c r="O18" s="43" t="str">
        <f>Reference!$U6</f>
        <v/>
      </c>
      <c r="P18" s="32"/>
      <c r="Q18" s="44" t="str">
        <f>Reference!$W6</f>
        <v/>
      </c>
      <c r="R18" s="35"/>
    </row>
    <row r="19" spans="2:18" ht="20" customHeight="1" x14ac:dyDescent="0.2">
      <c r="B19" s="37">
        <v>6</v>
      </c>
      <c r="C19" s="38"/>
      <c r="D19" s="32"/>
      <c r="E19" s="38"/>
      <c r="F19" s="32"/>
      <c r="G19" s="38"/>
      <c r="H19" s="32"/>
      <c r="I19" s="38"/>
      <c r="J19" s="32"/>
      <c r="K19" s="39">
        <v>0</v>
      </c>
      <c r="L19" s="40">
        <v>0</v>
      </c>
      <c r="M19" s="41">
        <v>0</v>
      </c>
      <c r="N19" s="42"/>
      <c r="O19" s="43" t="str">
        <f>Reference!$U7</f>
        <v/>
      </c>
      <c r="P19" s="32"/>
      <c r="Q19" s="44" t="str">
        <f>Reference!$W7</f>
        <v/>
      </c>
      <c r="R19" s="35"/>
    </row>
    <row r="20" spans="2:18" ht="20" customHeight="1" x14ac:dyDescent="0.2">
      <c r="B20" s="37">
        <v>7</v>
      </c>
      <c r="C20" s="38"/>
      <c r="D20" s="32"/>
      <c r="E20" s="38"/>
      <c r="F20" s="32"/>
      <c r="G20" s="38"/>
      <c r="H20" s="32"/>
      <c r="I20" s="38"/>
      <c r="J20" s="32"/>
      <c r="K20" s="39">
        <v>0</v>
      </c>
      <c r="L20" s="40">
        <v>0</v>
      </c>
      <c r="M20" s="41">
        <v>0</v>
      </c>
      <c r="N20" s="42"/>
      <c r="O20" s="43" t="str">
        <f>Reference!$U8</f>
        <v/>
      </c>
      <c r="P20" s="32"/>
      <c r="Q20" s="44" t="str">
        <f>Reference!$W8</f>
        <v/>
      </c>
      <c r="R20" s="35"/>
    </row>
    <row r="21" spans="2:18" ht="20" customHeight="1" x14ac:dyDescent="0.2">
      <c r="B21" s="37">
        <v>8</v>
      </c>
      <c r="C21" s="38"/>
      <c r="D21" s="32"/>
      <c r="E21" s="38"/>
      <c r="F21" s="32"/>
      <c r="G21" s="38"/>
      <c r="H21" s="32"/>
      <c r="I21" s="38"/>
      <c r="J21" s="32"/>
      <c r="K21" s="39">
        <v>0</v>
      </c>
      <c r="L21" s="40">
        <v>0</v>
      </c>
      <c r="M21" s="41">
        <v>0</v>
      </c>
      <c r="N21" s="42"/>
      <c r="O21" s="43" t="str">
        <f>Reference!$U9</f>
        <v/>
      </c>
      <c r="P21" s="32"/>
      <c r="Q21" s="44" t="str">
        <f>Reference!$W9</f>
        <v/>
      </c>
      <c r="R21" s="35"/>
    </row>
    <row r="22" spans="2:18" ht="20" customHeight="1" x14ac:dyDescent="0.2">
      <c r="B22" s="37">
        <v>9</v>
      </c>
      <c r="C22" s="38"/>
      <c r="D22" s="32"/>
      <c r="E22" s="38"/>
      <c r="F22" s="32"/>
      <c r="G22" s="38"/>
      <c r="H22" s="32"/>
      <c r="I22" s="38"/>
      <c r="J22" s="32"/>
      <c r="K22" s="39">
        <v>0</v>
      </c>
      <c r="L22" s="40">
        <v>0</v>
      </c>
      <c r="M22" s="41">
        <v>0</v>
      </c>
      <c r="N22" s="42"/>
      <c r="O22" s="43" t="str">
        <f>Reference!$U10</f>
        <v/>
      </c>
      <c r="P22" s="32"/>
      <c r="Q22" s="44" t="str">
        <f>Reference!$W10</f>
        <v/>
      </c>
      <c r="R22" s="35"/>
    </row>
    <row r="23" spans="2:18" ht="20" customHeight="1" x14ac:dyDescent="0.2">
      <c r="B23" s="37">
        <v>10</v>
      </c>
      <c r="C23" s="38"/>
      <c r="D23" s="32"/>
      <c r="E23" s="38"/>
      <c r="F23" s="32"/>
      <c r="G23" s="38"/>
      <c r="H23" s="32"/>
      <c r="I23" s="38"/>
      <c r="J23" s="32"/>
      <c r="K23" s="39">
        <v>0</v>
      </c>
      <c r="L23" s="40">
        <v>0</v>
      </c>
      <c r="M23" s="41">
        <v>0</v>
      </c>
      <c r="N23" s="42"/>
      <c r="O23" s="43" t="str">
        <f>Reference!$U11</f>
        <v/>
      </c>
      <c r="P23" s="32"/>
      <c r="Q23" s="44" t="str">
        <f>Reference!$W11</f>
        <v/>
      </c>
      <c r="R23" s="35"/>
    </row>
    <row r="24" spans="2:18" ht="18" x14ac:dyDescent="0.2">
      <c r="B24" s="37">
        <v>11</v>
      </c>
      <c r="C24" s="38"/>
      <c r="D24" s="32"/>
      <c r="E24" s="38"/>
      <c r="F24" s="32"/>
      <c r="G24" s="38"/>
      <c r="H24" s="32"/>
      <c r="I24" s="38"/>
      <c r="J24" s="32"/>
      <c r="K24" s="39">
        <v>0</v>
      </c>
      <c r="L24" s="40">
        <v>0</v>
      </c>
      <c r="M24" s="41">
        <v>0</v>
      </c>
      <c r="N24" s="42"/>
      <c r="O24" s="43" t="str">
        <f>Reference!$U12</f>
        <v/>
      </c>
      <c r="P24" s="32"/>
      <c r="Q24" s="44" t="str">
        <f>Reference!$W12</f>
        <v/>
      </c>
      <c r="R24" s="35"/>
    </row>
    <row r="25" spans="2:18" ht="18" x14ac:dyDescent="0.2">
      <c r="B25" s="37">
        <v>12</v>
      </c>
      <c r="C25" s="38"/>
      <c r="D25" s="32"/>
      <c r="E25" s="38"/>
      <c r="F25" s="32"/>
      <c r="G25" s="38"/>
      <c r="H25" s="32"/>
      <c r="I25" s="38"/>
      <c r="J25" s="32"/>
      <c r="K25" s="39">
        <v>0</v>
      </c>
      <c r="L25" s="40">
        <v>0</v>
      </c>
      <c r="M25" s="41">
        <v>0</v>
      </c>
      <c r="N25" s="42"/>
      <c r="O25" s="43" t="str">
        <f>Reference!$U13</f>
        <v/>
      </c>
      <c r="P25" s="32"/>
      <c r="Q25" s="44" t="str">
        <f>Reference!$W13</f>
        <v/>
      </c>
      <c r="R25" s="35"/>
    </row>
    <row r="26" spans="2:18" ht="18" x14ac:dyDescent="0.2">
      <c r="B26" s="37">
        <v>13</v>
      </c>
      <c r="C26" s="38"/>
      <c r="D26" s="32"/>
      <c r="E26" s="38"/>
      <c r="F26" s="32"/>
      <c r="G26" s="38"/>
      <c r="H26" s="32"/>
      <c r="I26" s="38"/>
      <c r="J26" s="32"/>
      <c r="K26" s="39">
        <v>0</v>
      </c>
      <c r="L26" s="40">
        <v>0</v>
      </c>
      <c r="M26" s="41">
        <v>0</v>
      </c>
      <c r="N26" s="42"/>
      <c r="O26" s="43" t="str">
        <f>Reference!$U14</f>
        <v/>
      </c>
      <c r="P26" s="32"/>
      <c r="Q26" s="44" t="str">
        <f>Reference!$W14</f>
        <v/>
      </c>
      <c r="R26" s="35"/>
    </row>
    <row r="27" spans="2:18" ht="18" x14ac:dyDescent="0.2">
      <c r="B27" s="37">
        <v>14</v>
      </c>
      <c r="C27" s="38"/>
      <c r="D27" s="32"/>
      <c r="E27" s="38"/>
      <c r="F27" s="32"/>
      <c r="G27" s="38"/>
      <c r="H27" s="32"/>
      <c r="I27" s="38"/>
      <c r="J27" s="32"/>
      <c r="K27" s="39">
        <v>0</v>
      </c>
      <c r="L27" s="40">
        <v>0</v>
      </c>
      <c r="M27" s="41">
        <v>0</v>
      </c>
      <c r="N27" s="42"/>
      <c r="O27" s="43" t="str">
        <f>Reference!$U15</f>
        <v/>
      </c>
      <c r="P27" s="32"/>
      <c r="Q27" s="44" t="str">
        <f>Reference!$W15</f>
        <v/>
      </c>
      <c r="R27" s="35"/>
    </row>
    <row r="28" spans="2:18" ht="18" x14ac:dyDescent="0.2">
      <c r="B28" s="37">
        <v>15</v>
      </c>
      <c r="C28" s="38"/>
      <c r="D28" s="32"/>
      <c r="E28" s="38"/>
      <c r="F28" s="32"/>
      <c r="G28" s="38"/>
      <c r="H28" s="32"/>
      <c r="I28" s="38"/>
      <c r="J28" s="32"/>
      <c r="K28" s="39">
        <v>0</v>
      </c>
      <c r="L28" s="40">
        <v>0</v>
      </c>
      <c r="M28" s="41">
        <v>0</v>
      </c>
      <c r="N28" s="42"/>
      <c r="O28" s="43" t="str">
        <f>Reference!$U16</f>
        <v/>
      </c>
      <c r="P28" s="32"/>
      <c r="Q28" s="44" t="str">
        <f>Reference!$W16</f>
        <v/>
      </c>
      <c r="R28" s="35"/>
    </row>
    <row r="29" spans="2:18" ht="18" x14ac:dyDescent="0.2">
      <c r="B29" s="37">
        <v>16</v>
      </c>
      <c r="C29" s="38"/>
      <c r="D29" s="32"/>
      <c r="E29" s="38"/>
      <c r="F29" s="32"/>
      <c r="G29" s="38"/>
      <c r="H29" s="32"/>
      <c r="I29" s="38"/>
      <c r="J29" s="32"/>
      <c r="K29" s="39">
        <v>0</v>
      </c>
      <c r="L29" s="40">
        <v>0</v>
      </c>
      <c r="M29" s="41">
        <v>0</v>
      </c>
      <c r="N29" s="42"/>
      <c r="O29" s="43" t="str">
        <f>Reference!$U17</f>
        <v/>
      </c>
      <c r="P29" s="32"/>
      <c r="Q29" s="44" t="str">
        <f>Reference!$W17</f>
        <v/>
      </c>
      <c r="R29" s="35"/>
    </row>
    <row r="30" spans="2:18" ht="18" x14ac:dyDescent="0.2">
      <c r="B30" s="37">
        <v>17</v>
      </c>
      <c r="C30" s="38"/>
      <c r="D30" s="32"/>
      <c r="E30" s="38"/>
      <c r="F30" s="32"/>
      <c r="G30" s="38"/>
      <c r="H30" s="32"/>
      <c r="I30" s="38"/>
      <c r="J30" s="32"/>
      <c r="K30" s="39">
        <v>0</v>
      </c>
      <c r="L30" s="40">
        <v>0</v>
      </c>
      <c r="M30" s="41">
        <v>0</v>
      </c>
      <c r="N30" s="42"/>
      <c r="O30" s="43" t="str">
        <f>Reference!$U18</f>
        <v/>
      </c>
      <c r="P30" s="32"/>
      <c r="Q30" s="44" t="str">
        <f>Reference!$W18</f>
        <v/>
      </c>
      <c r="R30" s="35"/>
    </row>
    <row r="31" spans="2:18" ht="18" x14ac:dyDescent="0.2">
      <c r="B31" s="37">
        <v>18</v>
      </c>
      <c r="C31" s="38"/>
      <c r="D31" s="32"/>
      <c r="E31" s="38"/>
      <c r="F31" s="32"/>
      <c r="G31" s="38"/>
      <c r="H31" s="32"/>
      <c r="I31" s="38"/>
      <c r="J31" s="32"/>
      <c r="K31" s="39">
        <v>0</v>
      </c>
      <c r="L31" s="40">
        <v>0</v>
      </c>
      <c r="M31" s="41">
        <v>0</v>
      </c>
      <c r="N31" s="42"/>
      <c r="O31" s="43" t="str">
        <f>Reference!$U19</f>
        <v/>
      </c>
      <c r="P31" s="32"/>
      <c r="Q31" s="44" t="str">
        <f>Reference!$W19</f>
        <v/>
      </c>
      <c r="R31" s="35"/>
    </row>
    <row r="32" spans="2:18" ht="18" x14ac:dyDescent="0.2">
      <c r="B32" s="37">
        <v>19</v>
      </c>
      <c r="C32" s="38"/>
      <c r="D32" s="32"/>
      <c r="E32" s="38"/>
      <c r="F32" s="32"/>
      <c r="G32" s="38"/>
      <c r="H32" s="32"/>
      <c r="I32" s="38"/>
      <c r="J32" s="32"/>
      <c r="K32" s="39">
        <v>0</v>
      </c>
      <c r="L32" s="40">
        <v>0</v>
      </c>
      <c r="M32" s="41">
        <v>0</v>
      </c>
      <c r="N32" s="42"/>
      <c r="O32" s="43" t="str">
        <f>Reference!$U20</f>
        <v/>
      </c>
      <c r="P32" s="32"/>
      <c r="Q32" s="44" t="str">
        <f>Reference!$W20</f>
        <v/>
      </c>
      <c r="R32" s="35"/>
    </row>
    <row r="33" spans="2:18" ht="18" x14ac:dyDescent="0.2">
      <c r="B33" s="37">
        <v>20</v>
      </c>
      <c r="C33" s="38"/>
      <c r="D33" s="32"/>
      <c r="E33" s="38"/>
      <c r="F33" s="32"/>
      <c r="G33" s="38"/>
      <c r="H33" s="32"/>
      <c r="I33" s="38"/>
      <c r="J33" s="32"/>
      <c r="K33" s="39">
        <v>0</v>
      </c>
      <c r="L33" s="40">
        <v>0</v>
      </c>
      <c r="M33" s="41">
        <v>0</v>
      </c>
      <c r="N33" s="42"/>
      <c r="O33" s="43" t="str">
        <f>Reference!$U21</f>
        <v/>
      </c>
      <c r="P33" s="32"/>
      <c r="Q33" s="44" t="str">
        <f>Reference!$W21</f>
        <v/>
      </c>
      <c r="R33" s="35"/>
    </row>
    <row r="34" spans="2:18" ht="18" x14ac:dyDescent="0.2">
      <c r="B34" s="37">
        <v>21</v>
      </c>
      <c r="C34" s="38"/>
      <c r="D34" s="32"/>
      <c r="E34" s="38"/>
      <c r="F34" s="32"/>
      <c r="G34" s="38"/>
      <c r="H34" s="32"/>
      <c r="I34" s="38"/>
      <c r="J34" s="32"/>
      <c r="K34" s="39">
        <v>0</v>
      </c>
      <c r="L34" s="40">
        <v>0</v>
      </c>
      <c r="M34" s="41">
        <v>0</v>
      </c>
      <c r="N34" s="42"/>
      <c r="O34" s="43" t="str">
        <f>Reference!$U22</f>
        <v/>
      </c>
      <c r="P34" s="32"/>
      <c r="Q34" s="44" t="str">
        <f>Reference!$W22</f>
        <v/>
      </c>
      <c r="R34" s="35"/>
    </row>
    <row r="35" spans="2:18" ht="18" x14ac:dyDescent="0.2">
      <c r="B35" s="37">
        <v>22</v>
      </c>
      <c r="C35" s="38"/>
      <c r="D35" s="32"/>
      <c r="E35" s="38"/>
      <c r="F35" s="32"/>
      <c r="G35" s="38"/>
      <c r="H35" s="32"/>
      <c r="I35" s="38"/>
      <c r="J35" s="32"/>
      <c r="K35" s="39">
        <v>0</v>
      </c>
      <c r="L35" s="40">
        <v>0</v>
      </c>
      <c r="M35" s="41">
        <v>0</v>
      </c>
      <c r="N35" s="42"/>
      <c r="O35" s="43" t="str">
        <f>Reference!$U23</f>
        <v/>
      </c>
      <c r="P35" s="32"/>
      <c r="Q35" s="44" t="str">
        <f>Reference!$W23</f>
        <v/>
      </c>
      <c r="R35" s="35"/>
    </row>
    <row r="36" spans="2:18" ht="18" x14ac:dyDescent="0.2">
      <c r="B36" s="37">
        <v>23</v>
      </c>
      <c r="C36" s="38"/>
      <c r="D36" s="32"/>
      <c r="E36" s="38"/>
      <c r="F36" s="32"/>
      <c r="G36" s="38"/>
      <c r="H36" s="32"/>
      <c r="I36" s="38"/>
      <c r="J36" s="32"/>
      <c r="K36" s="39">
        <v>0</v>
      </c>
      <c r="L36" s="40">
        <v>0</v>
      </c>
      <c r="M36" s="41">
        <v>0</v>
      </c>
      <c r="N36" s="42"/>
      <c r="O36" s="43" t="str">
        <f>Reference!$U24</f>
        <v/>
      </c>
      <c r="P36" s="32"/>
      <c r="Q36" s="44" t="str">
        <f>Reference!$W24</f>
        <v/>
      </c>
      <c r="R36" s="35"/>
    </row>
    <row r="37" spans="2:18" ht="18" x14ac:dyDescent="0.2">
      <c r="B37" s="37">
        <v>24</v>
      </c>
      <c r="C37" s="38"/>
      <c r="D37" s="32"/>
      <c r="E37" s="38"/>
      <c r="F37" s="32"/>
      <c r="G37" s="38"/>
      <c r="H37" s="32"/>
      <c r="I37" s="38"/>
      <c r="J37" s="32"/>
      <c r="K37" s="39">
        <v>0</v>
      </c>
      <c r="L37" s="40">
        <v>0</v>
      </c>
      <c r="M37" s="41">
        <v>0</v>
      </c>
      <c r="N37" s="42"/>
      <c r="O37" s="43" t="str">
        <f>Reference!$U25</f>
        <v/>
      </c>
      <c r="P37" s="32"/>
      <c r="Q37" s="44" t="str">
        <f>Reference!$W25</f>
        <v/>
      </c>
      <c r="R37" s="35"/>
    </row>
    <row r="38" spans="2:18" ht="18" x14ac:dyDescent="0.2">
      <c r="B38" s="37">
        <v>25</v>
      </c>
      <c r="C38" s="38"/>
      <c r="D38" s="32"/>
      <c r="E38" s="38"/>
      <c r="F38" s="32"/>
      <c r="G38" s="38"/>
      <c r="H38" s="32"/>
      <c r="I38" s="38"/>
      <c r="J38" s="32"/>
      <c r="K38" s="39">
        <v>0</v>
      </c>
      <c r="L38" s="40">
        <v>0</v>
      </c>
      <c r="M38" s="41">
        <v>0</v>
      </c>
      <c r="N38" s="42"/>
      <c r="O38" s="43" t="str">
        <f>Reference!$U26</f>
        <v/>
      </c>
      <c r="P38" s="32"/>
      <c r="Q38" s="44" t="str">
        <f>Reference!$W26</f>
        <v/>
      </c>
      <c r="R38" s="35"/>
    </row>
    <row r="39" spans="2:18" ht="18" x14ac:dyDescent="0.2">
      <c r="B39" s="37">
        <v>26</v>
      </c>
      <c r="C39" s="38"/>
      <c r="D39" s="32"/>
      <c r="E39" s="38"/>
      <c r="F39" s="32"/>
      <c r="G39" s="38"/>
      <c r="H39" s="32"/>
      <c r="I39" s="38"/>
      <c r="J39" s="32"/>
      <c r="K39" s="39">
        <v>0</v>
      </c>
      <c r="L39" s="40">
        <v>0</v>
      </c>
      <c r="M39" s="41">
        <v>0</v>
      </c>
      <c r="N39" s="42"/>
      <c r="O39" s="43" t="str">
        <f>Reference!$U27</f>
        <v/>
      </c>
      <c r="P39" s="32"/>
      <c r="Q39" s="44" t="str">
        <f>Reference!$W27</f>
        <v/>
      </c>
      <c r="R39" s="35"/>
    </row>
    <row r="40" spans="2:18" ht="18" x14ac:dyDescent="0.2">
      <c r="B40" s="37">
        <v>27</v>
      </c>
      <c r="C40" s="38"/>
      <c r="D40" s="32"/>
      <c r="E40" s="38"/>
      <c r="F40" s="32"/>
      <c r="G40" s="38"/>
      <c r="H40" s="32"/>
      <c r="I40" s="38"/>
      <c r="J40" s="32"/>
      <c r="K40" s="39">
        <v>0</v>
      </c>
      <c r="L40" s="40">
        <v>0</v>
      </c>
      <c r="M40" s="41">
        <v>0</v>
      </c>
      <c r="N40" s="42"/>
      <c r="O40" s="43" t="str">
        <f>Reference!$U28</f>
        <v/>
      </c>
      <c r="P40" s="32"/>
      <c r="Q40" s="44" t="str">
        <f>Reference!$W28</f>
        <v/>
      </c>
      <c r="R40" s="35"/>
    </row>
    <row r="41" spans="2:18" ht="18" x14ac:dyDescent="0.2">
      <c r="B41" s="37">
        <v>28</v>
      </c>
      <c r="C41" s="38"/>
      <c r="D41" s="32"/>
      <c r="E41" s="38"/>
      <c r="F41" s="32"/>
      <c r="G41" s="38"/>
      <c r="H41" s="32"/>
      <c r="I41" s="38"/>
      <c r="J41" s="32"/>
      <c r="K41" s="39">
        <v>0</v>
      </c>
      <c r="L41" s="40">
        <v>0</v>
      </c>
      <c r="M41" s="41">
        <v>0</v>
      </c>
      <c r="N41" s="42"/>
      <c r="O41" s="43" t="str">
        <f>Reference!$U29</f>
        <v/>
      </c>
      <c r="P41" s="32"/>
      <c r="Q41" s="44" t="str">
        <f>Reference!$W29</f>
        <v/>
      </c>
      <c r="R41" s="35"/>
    </row>
    <row r="42" spans="2:18" ht="18" x14ac:dyDescent="0.2">
      <c r="B42" s="37">
        <v>29</v>
      </c>
      <c r="C42" s="38"/>
      <c r="D42" s="32"/>
      <c r="E42" s="38"/>
      <c r="F42" s="32"/>
      <c r="G42" s="38"/>
      <c r="H42" s="32"/>
      <c r="I42" s="38"/>
      <c r="J42" s="32"/>
      <c r="K42" s="39">
        <v>0</v>
      </c>
      <c r="L42" s="40">
        <v>0</v>
      </c>
      <c r="M42" s="41">
        <v>0</v>
      </c>
      <c r="N42" s="42"/>
      <c r="O42" s="43" t="str">
        <f>Reference!$U30</f>
        <v/>
      </c>
      <c r="P42" s="32"/>
      <c r="Q42" s="44" t="str">
        <f>Reference!$W30</f>
        <v/>
      </c>
      <c r="R42" s="35"/>
    </row>
    <row r="43" spans="2:18" ht="18" x14ac:dyDescent="0.2">
      <c r="B43" s="37">
        <v>30</v>
      </c>
      <c r="C43" s="38"/>
      <c r="D43" s="32"/>
      <c r="E43" s="38"/>
      <c r="F43" s="32"/>
      <c r="G43" s="38"/>
      <c r="H43" s="32"/>
      <c r="I43" s="38"/>
      <c r="J43" s="32"/>
      <c r="K43" s="39">
        <v>0</v>
      </c>
      <c r="L43" s="40">
        <v>0</v>
      </c>
      <c r="M43" s="41">
        <v>0</v>
      </c>
      <c r="N43" s="42"/>
      <c r="O43" s="43" t="str">
        <f>Reference!$U31</f>
        <v/>
      </c>
      <c r="P43" s="32"/>
      <c r="Q43" s="44" t="str">
        <f>Reference!$W31</f>
        <v/>
      </c>
      <c r="R43" s="35"/>
    </row>
    <row r="44" spans="2:18" x14ac:dyDescent="0.2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5"/>
    </row>
    <row r="45" spans="2:18" ht="17" thickBot="1" x14ac:dyDescent="0.25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7"/>
    </row>
  </sheetData>
  <sheetProtection algorithmName="SHA-512" hashValue="4HodgUCu3w2vVCp77gAkh/hI3HcdvNzYkzpwRiILQjlrBlCFnbPiuJ8pRjCqG3mscfHES8Obk7gn/jetRlKicA==" saltValue="rxYN18Q787HHHhfqHS/Huw==" spinCount="100000" sheet="1" selectLockedCells="1"/>
  <mergeCells count="9">
    <mergeCell ref="B2:R4"/>
    <mergeCell ref="B5:R5"/>
    <mergeCell ref="K12:M12"/>
    <mergeCell ref="C12:C13"/>
    <mergeCell ref="Q12:Q13"/>
    <mergeCell ref="O12:O13"/>
    <mergeCell ref="I12:I13"/>
    <mergeCell ref="E12:E13"/>
    <mergeCell ref="G12:G13"/>
  </mergeCells>
  <dataValidations count="3">
    <dataValidation type="list" allowBlank="1" showInputMessage="1" showErrorMessage="1" sqref="E14:F43" xr:uid="{00000000-0002-0000-0000-000000000000}">
      <formula1>SelectEvent</formula1>
    </dataValidation>
    <dataValidation type="list" allowBlank="1" showInputMessage="1" showErrorMessage="1" sqref="I14:J43" xr:uid="{00000000-0002-0000-0000-000001000000}">
      <formula1>ClassS</formula1>
    </dataValidation>
    <dataValidation type="list" allowBlank="1" showInputMessage="1" showErrorMessage="1" sqref="G14:H43" xr:uid="{00000000-0002-0000-0000-000002000000}">
      <formula1>SelectCourse</formula1>
    </dataValidation>
  </dataValidations>
  <pageMargins left="0.7" right="0.7" top="0.75" bottom="0.75" header="0.3" footer="0.3"/>
  <ignoredErrors>
    <ignoredError sqref="M1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Y378"/>
  <sheetViews>
    <sheetView showGridLines="0" showRowColHeaders="0" workbookViewId="0">
      <selection activeCell="G11" sqref="G11"/>
    </sheetView>
  </sheetViews>
  <sheetFormatPr baseColWidth="10" defaultColWidth="11.1640625" defaultRowHeight="16" x14ac:dyDescent="0.2"/>
  <cols>
    <col min="2" max="2" width="14.1640625" style="1" customWidth="1"/>
    <col min="3" max="20" width="11.1640625" style="1"/>
    <col min="22" max="23" width="11.1640625" style="7"/>
    <col min="24" max="24" width="16.6640625" style="7" customWidth="1"/>
    <col min="25" max="25" width="11.1640625" style="7"/>
  </cols>
  <sheetData>
    <row r="1" spans="2:25" ht="17" thickBot="1" x14ac:dyDescent="0.25">
      <c r="V1" s="6"/>
      <c r="W1" s="6"/>
      <c r="X1" s="10"/>
      <c r="Y1" s="6"/>
    </row>
    <row r="2" spans="2:25" x14ac:dyDescent="0.2">
      <c r="B2" s="14" t="s">
        <v>98</v>
      </c>
      <c r="C2" s="15" t="s">
        <v>23</v>
      </c>
      <c r="D2" s="15" t="s">
        <v>31</v>
      </c>
      <c r="E2" s="15" t="s">
        <v>30</v>
      </c>
      <c r="F2" s="15" t="s">
        <v>32</v>
      </c>
      <c r="G2" s="15" t="s">
        <v>33</v>
      </c>
      <c r="H2" s="15" t="s">
        <v>34</v>
      </c>
      <c r="I2" s="15" t="s">
        <v>24</v>
      </c>
      <c r="J2" s="15" t="s">
        <v>25</v>
      </c>
      <c r="K2" s="15" t="s">
        <v>26</v>
      </c>
      <c r="L2" s="15" t="s">
        <v>27</v>
      </c>
      <c r="M2" s="15" t="s">
        <v>28</v>
      </c>
      <c r="N2" s="15" t="s">
        <v>29</v>
      </c>
      <c r="O2" s="15" t="s">
        <v>14</v>
      </c>
      <c r="P2" s="15" t="s">
        <v>15</v>
      </c>
      <c r="Q2" s="15" t="s">
        <v>16</v>
      </c>
      <c r="R2" s="15" t="s">
        <v>19</v>
      </c>
      <c r="S2" s="15" t="s">
        <v>17</v>
      </c>
      <c r="T2" s="16" t="s">
        <v>18</v>
      </c>
      <c r="V2" s="6"/>
      <c r="W2" s="6"/>
      <c r="X2" s="10"/>
      <c r="Y2" s="6"/>
    </row>
    <row r="3" spans="2:25" x14ac:dyDescent="0.2">
      <c r="B3" s="17" t="s">
        <v>0</v>
      </c>
      <c r="C3" s="18" t="s">
        <v>104</v>
      </c>
      <c r="D3" s="18" t="s">
        <v>104</v>
      </c>
      <c r="E3" s="18" t="s">
        <v>104</v>
      </c>
      <c r="F3" s="19"/>
      <c r="G3" s="19"/>
      <c r="H3" s="19"/>
      <c r="I3" s="18" t="s">
        <v>104</v>
      </c>
      <c r="J3" s="18" t="s">
        <v>104</v>
      </c>
      <c r="K3" s="19"/>
      <c r="L3" s="18" t="s">
        <v>104</v>
      </c>
      <c r="M3" s="19" t="s">
        <v>104</v>
      </c>
      <c r="N3" s="19"/>
      <c r="O3" s="18" t="s">
        <v>104</v>
      </c>
      <c r="P3" s="19"/>
      <c r="Q3" s="19"/>
      <c r="R3" s="20" t="s">
        <v>125</v>
      </c>
      <c r="S3" s="19"/>
      <c r="T3" s="21"/>
      <c r="V3" s="6"/>
      <c r="W3" s="6"/>
      <c r="X3" s="10"/>
      <c r="Y3" s="6"/>
    </row>
    <row r="4" spans="2:25" x14ac:dyDescent="0.2">
      <c r="B4" s="17" t="s">
        <v>6</v>
      </c>
      <c r="C4" s="18" t="s">
        <v>104</v>
      </c>
      <c r="D4" s="18" t="s">
        <v>104</v>
      </c>
      <c r="E4" s="18" t="s">
        <v>104</v>
      </c>
      <c r="F4" s="19"/>
      <c r="G4" s="19"/>
      <c r="H4" s="19"/>
      <c r="I4" s="18" t="s">
        <v>104</v>
      </c>
      <c r="J4" s="18" t="s">
        <v>104</v>
      </c>
      <c r="K4" s="19"/>
      <c r="L4" s="18" t="s">
        <v>104</v>
      </c>
      <c r="M4" s="19" t="s">
        <v>104</v>
      </c>
      <c r="N4" s="19"/>
      <c r="O4" s="18" t="s">
        <v>104</v>
      </c>
      <c r="P4" s="19"/>
      <c r="Q4" s="19"/>
      <c r="R4" s="18" t="s">
        <v>104</v>
      </c>
      <c r="S4" s="19"/>
      <c r="T4" s="21"/>
      <c r="V4" s="6"/>
      <c r="W4" s="6"/>
      <c r="X4" s="10"/>
      <c r="Y4" s="6"/>
    </row>
    <row r="5" spans="2:25" x14ac:dyDescent="0.2">
      <c r="B5" s="17" t="s">
        <v>7</v>
      </c>
      <c r="C5" s="18" t="s">
        <v>104</v>
      </c>
      <c r="D5" s="18" t="s">
        <v>104</v>
      </c>
      <c r="E5" s="18" t="s">
        <v>104</v>
      </c>
      <c r="F5" s="19"/>
      <c r="G5" s="19"/>
      <c r="H5" s="19"/>
      <c r="I5" s="18" t="s">
        <v>104</v>
      </c>
      <c r="J5" s="19" t="s">
        <v>104</v>
      </c>
      <c r="K5" s="19"/>
      <c r="L5" s="18" t="s">
        <v>104</v>
      </c>
      <c r="M5" s="19" t="s">
        <v>104</v>
      </c>
      <c r="N5" s="19"/>
      <c r="O5" s="18" t="s">
        <v>104</v>
      </c>
      <c r="P5" s="19"/>
      <c r="Q5" s="19"/>
      <c r="R5" s="18" t="s">
        <v>104</v>
      </c>
      <c r="S5" s="19"/>
      <c r="T5" s="21"/>
      <c r="V5" s="6"/>
      <c r="W5" s="6"/>
      <c r="X5" s="10"/>
      <c r="Y5" s="6"/>
    </row>
    <row r="6" spans="2:25" x14ac:dyDescent="0.2">
      <c r="B6" s="17" t="s">
        <v>8</v>
      </c>
      <c r="C6" s="18" t="s">
        <v>104</v>
      </c>
      <c r="D6" s="18" t="s">
        <v>104</v>
      </c>
      <c r="E6" s="18" t="s">
        <v>104</v>
      </c>
      <c r="F6" s="19"/>
      <c r="G6" s="19"/>
      <c r="H6" s="19"/>
      <c r="I6" s="18" t="s">
        <v>104</v>
      </c>
      <c r="J6" s="19" t="s">
        <v>104</v>
      </c>
      <c r="K6" s="19"/>
      <c r="L6" s="19" t="s">
        <v>104</v>
      </c>
      <c r="M6" s="18" t="s">
        <v>104</v>
      </c>
      <c r="N6" s="19" t="s">
        <v>104</v>
      </c>
      <c r="O6" s="18" t="s">
        <v>104</v>
      </c>
      <c r="P6" s="19"/>
      <c r="Q6" s="19"/>
      <c r="R6" s="18" t="s">
        <v>104</v>
      </c>
      <c r="S6" s="19"/>
      <c r="T6" s="21"/>
      <c r="V6" s="6"/>
      <c r="W6" s="6"/>
      <c r="X6" s="10"/>
      <c r="Y6" s="6"/>
    </row>
    <row r="7" spans="2:25" x14ac:dyDescent="0.2">
      <c r="B7" s="17" t="s">
        <v>9</v>
      </c>
      <c r="C7" s="18" t="s">
        <v>104</v>
      </c>
      <c r="D7" s="18" t="s">
        <v>104</v>
      </c>
      <c r="E7" s="18" t="s">
        <v>104</v>
      </c>
      <c r="F7" s="19"/>
      <c r="G7" s="19"/>
      <c r="H7" s="19"/>
      <c r="I7" s="18" t="s">
        <v>104</v>
      </c>
      <c r="J7" s="19" t="s">
        <v>104</v>
      </c>
      <c r="K7" s="19"/>
      <c r="L7" s="19" t="s">
        <v>104</v>
      </c>
      <c r="M7" s="18" t="s">
        <v>104</v>
      </c>
      <c r="N7" s="19" t="s">
        <v>104</v>
      </c>
      <c r="O7" s="18" t="s">
        <v>104</v>
      </c>
      <c r="P7" s="19" t="s">
        <v>104</v>
      </c>
      <c r="Q7" s="19"/>
      <c r="R7" s="19"/>
      <c r="S7" s="18" t="s">
        <v>104</v>
      </c>
      <c r="T7" s="21"/>
      <c r="V7" s="6"/>
      <c r="W7" s="6"/>
      <c r="X7" s="10"/>
      <c r="Y7" s="6"/>
    </row>
    <row r="8" spans="2:25" x14ac:dyDescent="0.2">
      <c r="B8" s="17" t="s">
        <v>10</v>
      </c>
      <c r="C8" s="18" t="s">
        <v>104</v>
      </c>
      <c r="D8" s="18" t="s">
        <v>104</v>
      </c>
      <c r="E8" s="19" t="s">
        <v>104</v>
      </c>
      <c r="F8" s="18" t="s">
        <v>104</v>
      </c>
      <c r="G8" s="19" t="s">
        <v>104</v>
      </c>
      <c r="H8" s="19" t="s">
        <v>104</v>
      </c>
      <c r="I8" s="19" t="s">
        <v>104</v>
      </c>
      <c r="J8" s="18" t="s">
        <v>104</v>
      </c>
      <c r="K8" s="19" t="s">
        <v>104</v>
      </c>
      <c r="L8" s="19" t="s">
        <v>104</v>
      </c>
      <c r="M8" s="18" t="s">
        <v>104</v>
      </c>
      <c r="N8" s="19" t="s">
        <v>104</v>
      </c>
      <c r="O8" s="18" t="s">
        <v>104</v>
      </c>
      <c r="P8" s="19" t="s">
        <v>104</v>
      </c>
      <c r="Q8" s="19"/>
      <c r="R8" s="19"/>
      <c r="S8" s="18" t="s">
        <v>104</v>
      </c>
      <c r="T8" s="21"/>
      <c r="V8" s="6"/>
      <c r="W8" s="6"/>
      <c r="X8" s="10"/>
      <c r="Y8" s="6"/>
    </row>
    <row r="9" spans="2:25" x14ac:dyDescent="0.2">
      <c r="B9" s="17" t="s">
        <v>11</v>
      </c>
      <c r="C9" s="18" t="s">
        <v>104</v>
      </c>
      <c r="D9" s="18" t="s">
        <v>104</v>
      </c>
      <c r="E9" s="19" t="s">
        <v>104</v>
      </c>
      <c r="F9" s="18" t="s">
        <v>104</v>
      </c>
      <c r="G9" s="19" t="s">
        <v>104</v>
      </c>
      <c r="H9" s="19" t="s">
        <v>104</v>
      </c>
      <c r="I9" s="19" t="s">
        <v>104</v>
      </c>
      <c r="J9" s="18" t="s">
        <v>104</v>
      </c>
      <c r="K9" s="19" t="s">
        <v>104</v>
      </c>
      <c r="L9" s="19" t="s">
        <v>104</v>
      </c>
      <c r="M9" s="18" t="s">
        <v>104</v>
      </c>
      <c r="N9" s="19" t="s">
        <v>104</v>
      </c>
      <c r="O9" s="18" t="s">
        <v>104</v>
      </c>
      <c r="P9" s="19" t="s">
        <v>104</v>
      </c>
      <c r="Q9" s="19"/>
      <c r="R9" s="19"/>
      <c r="S9" s="18" t="s">
        <v>104</v>
      </c>
      <c r="T9" s="21"/>
      <c r="V9" s="6"/>
      <c r="W9" s="6"/>
      <c r="X9" s="10"/>
      <c r="Y9" s="6"/>
    </row>
    <row r="10" spans="2:25" x14ac:dyDescent="0.2">
      <c r="B10" s="17" t="s">
        <v>12</v>
      </c>
      <c r="C10" s="18" t="s">
        <v>104</v>
      </c>
      <c r="D10" s="18" t="s">
        <v>104</v>
      </c>
      <c r="E10" s="19" t="s">
        <v>104</v>
      </c>
      <c r="F10" s="18" t="s">
        <v>104</v>
      </c>
      <c r="G10" s="19" t="s">
        <v>104</v>
      </c>
      <c r="H10" s="19" t="s">
        <v>104</v>
      </c>
      <c r="I10" s="19" t="s">
        <v>104</v>
      </c>
      <c r="J10" s="18" t="s">
        <v>104</v>
      </c>
      <c r="K10" s="19" t="s">
        <v>104</v>
      </c>
      <c r="L10" s="19" t="s">
        <v>104</v>
      </c>
      <c r="M10" s="18" t="s">
        <v>104</v>
      </c>
      <c r="N10" s="19" t="s">
        <v>104</v>
      </c>
      <c r="O10" s="19" t="s">
        <v>104</v>
      </c>
      <c r="P10" s="18" t="s">
        <v>104</v>
      </c>
      <c r="Q10" s="19" t="s">
        <v>104</v>
      </c>
      <c r="R10" s="19"/>
      <c r="S10" s="18" t="s">
        <v>104</v>
      </c>
      <c r="T10" s="21" t="s">
        <v>104</v>
      </c>
      <c r="V10" s="6"/>
      <c r="W10" s="6"/>
      <c r="X10" s="10"/>
      <c r="Y10" s="6"/>
    </row>
    <row r="11" spans="2:25" x14ac:dyDescent="0.2">
      <c r="B11" s="17" t="s">
        <v>13</v>
      </c>
      <c r="C11" s="18" t="s">
        <v>104</v>
      </c>
      <c r="D11" s="18" t="s">
        <v>104</v>
      </c>
      <c r="E11" s="19" t="s">
        <v>104</v>
      </c>
      <c r="F11" s="18" t="s">
        <v>104</v>
      </c>
      <c r="G11" s="19" t="s">
        <v>104</v>
      </c>
      <c r="H11" s="19" t="s">
        <v>104</v>
      </c>
      <c r="I11" s="19" t="s">
        <v>104</v>
      </c>
      <c r="J11" s="18" t="s">
        <v>104</v>
      </c>
      <c r="K11" s="19" t="s">
        <v>104</v>
      </c>
      <c r="L11" s="19" t="s">
        <v>104</v>
      </c>
      <c r="M11" s="18" t="s">
        <v>104</v>
      </c>
      <c r="N11" s="19" t="s">
        <v>104</v>
      </c>
      <c r="O11" s="19" t="s">
        <v>104</v>
      </c>
      <c r="P11" s="18" t="s">
        <v>104</v>
      </c>
      <c r="Q11" s="19" t="s">
        <v>104</v>
      </c>
      <c r="R11" s="19"/>
      <c r="S11" s="18" t="s">
        <v>104</v>
      </c>
      <c r="T11" s="21" t="s">
        <v>104</v>
      </c>
      <c r="V11" s="6"/>
      <c r="W11" s="6"/>
      <c r="X11" s="10"/>
      <c r="Y11" s="6"/>
    </row>
    <row r="12" spans="2:25" x14ac:dyDescent="0.2">
      <c r="B12" s="17" t="s">
        <v>1</v>
      </c>
      <c r="C12" s="18" t="s">
        <v>104</v>
      </c>
      <c r="D12" s="18" t="s">
        <v>104</v>
      </c>
      <c r="E12" s="19" t="s">
        <v>104</v>
      </c>
      <c r="F12" s="18" t="s">
        <v>104</v>
      </c>
      <c r="G12" s="19" t="s">
        <v>104</v>
      </c>
      <c r="H12" s="19" t="s">
        <v>104</v>
      </c>
      <c r="I12" s="19" t="s">
        <v>104</v>
      </c>
      <c r="J12" s="18" t="s">
        <v>104</v>
      </c>
      <c r="K12" s="19" t="s">
        <v>104</v>
      </c>
      <c r="L12" s="19"/>
      <c r="M12" s="19"/>
      <c r="N12" s="19" t="s">
        <v>104</v>
      </c>
      <c r="O12" s="19" t="s">
        <v>104</v>
      </c>
      <c r="P12" s="18" t="s">
        <v>104</v>
      </c>
      <c r="Q12" s="19" t="s">
        <v>104</v>
      </c>
      <c r="R12" s="19"/>
      <c r="S12" s="18" t="s">
        <v>104</v>
      </c>
      <c r="T12" s="21" t="s">
        <v>104</v>
      </c>
      <c r="V12" s="6"/>
      <c r="W12" s="6"/>
      <c r="X12" s="10"/>
      <c r="Y12" s="6"/>
    </row>
    <row r="13" spans="2:25" x14ac:dyDescent="0.2">
      <c r="B13" s="17" t="s">
        <v>2</v>
      </c>
      <c r="C13" s="18" t="s">
        <v>104</v>
      </c>
      <c r="D13" s="18" t="s">
        <v>104</v>
      </c>
      <c r="E13" s="19" t="s">
        <v>104</v>
      </c>
      <c r="F13" s="18" t="s">
        <v>104</v>
      </c>
      <c r="G13" s="19" t="s">
        <v>104</v>
      </c>
      <c r="H13" s="19" t="s">
        <v>104</v>
      </c>
      <c r="I13" s="19" t="s">
        <v>104</v>
      </c>
      <c r="J13" s="18" t="s">
        <v>104</v>
      </c>
      <c r="K13" s="19" t="s">
        <v>104</v>
      </c>
      <c r="L13" s="19" t="s">
        <v>104</v>
      </c>
      <c r="M13" s="18" t="s">
        <v>104</v>
      </c>
      <c r="N13" s="19" t="s">
        <v>104</v>
      </c>
      <c r="O13" s="19" t="s">
        <v>104</v>
      </c>
      <c r="P13" s="18" t="s">
        <v>104</v>
      </c>
      <c r="Q13" s="19"/>
      <c r="R13" s="19"/>
      <c r="S13" s="18" t="s">
        <v>104</v>
      </c>
      <c r="T13" s="21" t="s">
        <v>104</v>
      </c>
      <c r="V13" s="6"/>
      <c r="W13" s="6"/>
      <c r="X13" s="10"/>
      <c r="Y13" s="6"/>
    </row>
    <row r="14" spans="2:25" x14ac:dyDescent="0.2">
      <c r="B14" s="17" t="s">
        <v>3</v>
      </c>
      <c r="C14" s="18" t="s">
        <v>104</v>
      </c>
      <c r="D14" s="18" t="s">
        <v>104</v>
      </c>
      <c r="E14" s="19" t="s">
        <v>104</v>
      </c>
      <c r="F14" s="18" t="s">
        <v>104</v>
      </c>
      <c r="G14" s="19" t="s">
        <v>104</v>
      </c>
      <c r="H14" s="19" t="s">
        <v>104</v>
      </c>
      <c r="I14" s="19" t="s">
        <v>104</v>
      </c>
      <c r="J14" s="18" t="s">
        <v>104</v>
      </c>
      <c r="K14" s="19" t="s">
        <v>104</v>
      </c>
      <c r="L14" s="19" t="s">
        <v>104</v>
      </c>
      <c r="M14" s="18" t="s">
        <v>104</v>
      </c>
      <c r="N14" s="19" t="s">
        <v>104</v>
      </c>
      <c r="O14" s="19" t="s">
        <v>104</v>
      </c>
      <c r="P14" s="18" t="s">
        <v>104</v>
      </c>
      <c r="Q14" s="19" t="s">
        <v>104</v>
      </c>
      <c r="R14" s="19"/>
      <c r="S14" s="18" t="s">
        <v>104</v>
      </c>
      <c r="T14" s="21" t="s">
        <v>104</v>
      </c>
      <c r="X14" s="11"/>
      <c r="Y14" s="6"/>
    </row>
    <row r="15" spans="2:25" x14ac:dyDescent="0.2">
      <c r="B15" s="17" t="s">
        <v>4</v>
      </c>
      <c r="C15" s="18" t="s">
        <v>104</v>
      </c>
      <c r="D15" s="18" t="s">
        <v>104</v>
      </c>
      <c r="E15" s="19" t="s">
        <v>104</v>
      </c>
      <c r="F15" s="18" t="s">
        <v>104</v>
      </c>
      <c r="G15" s="19" t="s">
        <v>104</v>
      </c>
      <c r="H15" s="19"/>
      <c r="I15" s="19" t="s">
        <v>104</v>
      </c>
      <c r="J15" s="18" t="s">
        <v>104</v>
      </c>
      <c r="K15" s="19" t="s">
        <v>104</v>
      </c>
      <c r="L15" s="19" t="s">
        <v>104</v>
      </c>
      <c r="M15" s="18" t="s">
        <v>104</v>
      </c>
      <c r="N15" s="19" t="s">
        <v>104</v>
      </c>
      <c r="O15" s="19" t="s">
        <v>104</v>
      </c>
      <c r="P15" s="18" t="s">
        <v>104</v>
      </c>
      <c r="Q15" s="19" t="s">
        <v>104</v>
      </c>
      <c r="R15" s="19"/>
      <c r="S15" s="18" t="s">
        <v>104</v>
      </c>
      <c r="T15" s="21" t="s">
        <v>104</v>
      </c>
      <c r="X15" s="11"/>
      <c r="Y15" s="6"/>
    </row>
    <row r="16" spans="2:25" ht="17" thickBot="1" x14ac:dyDescent="0.25">
      <c r="B16" s="22" t="s">
        <v>5</v>
      </c>
      <c r="C16" s="23" t="s">
        <v>104</v>
      </c>
      <c r="D16" s="23" t="s">
        <v>104</v>
      </c>
      <c r="E16" s="23" t="s">
        <v>104</v>
      </c>
      <c r="F16" s="24" t="s">
        <v>125</v>
      </c>
      <c r="G16" s="25" t="s">
        <v>104</v>
      </c>
      <c r="H16" s="25" t="s">
        <v>104</v>
      </c>
      <c r="I16" s="25"/>
      <c r="J16" s="23" t="s">
        <v>104</v>
      </c>
      <c r="K16" s="25" t="s">
        <v>104</v>
      </c>
      <c r="L16" s="25"/>
      <c r="M16" s="23" t="s">
        <v>104</v>
      </c>
      <c r="N16" s="25" t="s">
        <v>104</v>
      </c>
      <c r="O16" s="25"/>
      <c r="P16" s="23" t="s">
        <v>104</v>
      </c>
      <c r="Q16" s="25" t="s">
        <v>104</v>
      </c>
      <c r="R16" s="25"/>
      <c r="S16" s="23" t="s">
        <v>104</v>
      </c>
      <c r="T16" s="26" t="s">
        <v>104</v>
      </c>
      <c r="X16" s="11"/>
      <c r="Y16" s="6"/>
    </row>
    <row r="17" spans="2:25" ht="17" thickBot="1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X17" s="11"/>
      <c r="Y17" s="6"/>
    </row>
    <row r="18" spans="2:25" x14ac:dyDescent="0.2">
      <c r="B18" s="14" t="s">
        <v>99</v>
      </c>
      <c r="C18" s="15" t="s">
        <v>23</v>
      </c>
      <c r="D18" s="15" t="s">
        <v>31</v>
      </c>
      <c r="E18" s="15" t="s">
        <v>30</v>
      </c>
      <c r="F18" s="15" t="s">
        <v>32</v>
      </c>
      <c r="G18" s="15" t="s">
        <v>33</v>
      </c>
      <c r="H18" s="15" t="s">
        <v>34</v>
      </c>
      <c r="I18" s="15" t="s">
        <v>24</v>
      </c>
      <c r="J18" s="15" t="s">
        <v>25</v>
      </c>
      <c r="K18" s="15" t="s">
        <v>26</v>
      </c>
      <c r="L18" s="15" t="s">
        <v>27</v>
      </c>
      <c r="M18" s="15" t="s">
        <v>28</v>
      </c>
      <c r="N18" s="15" t="s">
        <v>29</v>
      </c>
      <c r="O18" s="15" t="s">
        <v>14</v>
      </c>
      <c r="P18" s="15" t="s">
        <v>15</v>
      </c>
      <c r="Q18" s="15" t="s">
        <v>16</v>
      </c>
      <c r="R18" s="15" t="s">
        <v>19</v>
      </c>
      <c r="S18" s="15" t="s">
        <v>17</v>
      </c>
      <c r="T18" s="16" t="s">
        <v>18</v>
      </c>
      <c r="X18" s="11"/>
      <c r="Y18" s="6"/>
    </row>
    <row r="19" spans="2:25" x14ac:dyDescent="0.2">
      <c r="B19" s="17" t="s">
        <v>0</v>
      </c>
      <c r="C19" s="18" t="s">
        <v>104</v>
      </c>
      <c r="D19" s="18" t="s">
        <v>104</v>
      </c>
      <c r="E19" s="18" t="s">
        <v>104</v>
      </c>
      <c r="F19" s="19"/>
      <c r="G19" s="19"/>
      <c r="H19" s="19"/>
      <c r="I19" s="18" t="s">
        <v>104</v>
      </c>
      <c r="J19" s="18" t="s">
        <v>104</v>
      </c>
      <c r="K19" s="19"/>
      <c r="L19" s="18" t="s">
        <v>104</v>
      </c>
      <c r="M19" s="19" t="s">
        <v>104</v>
      </c>
      <c r="N19" s="19"/>
      <c r="O19" s="20" t="s">
        <v>125</v>
      </c>
      <c r="P19" s="19"/>
      <c r="Q19" s="19"/>
      <c r="R19" s="18" t="s">
        <v>104</v>
      </c>
      <c r="S19" s="19"/>
      <c r="T19" s="21"/>
      <c r="X19" s="11"/>
      <c r="Y19" s="6"/>
    </row>
    <row r="20" spans="2:25" x14ac:dyDescent="0.2">
      <c r="B20" s="17" t="s">
        <v>6</v>
      </c>
      <c r="C20" s="18" t="s">
        <v>104</v>
      </c>
      <c r="D20" s="18" t="s">
        <v>104</v>
      </c>
      <c r="E20" s="18" t="s">
        <v>104</v>
      </c>
      <c r="F20" s="19"/>
      <c r="G20" s="19"/>
      <c r="H20" s="19"/>
      <c r="I20" s="18" t="s">
        <v>104</v>
      </c>
      <c r="J20" s="18" t="s">
        <v>104</v>
      </c>
      <c r="K20" s="19"/>
      <c r="L20" s="18" t="s">
        <v>104</v>
      </c>
      <c r="M20" s="19" t="s">
        <v>104</v>
      </c>
      <c r="N20" s="19"/>
      <c r="O20" s="18" t="s">
        <v>104</v>
      </c>
      <c r="P20" s="19"/>
      <c r="Q20" s="19"/>
      <c r="R20" s="18" t="s">
        <v>104</v>
      </c>
      <c r="S20" s="19"/>
      <c r="T20" s="21"/>
      <c r="X20" s="11"/>
      <c r="Y20" s="6"/>
    </row>
    <row r="21" spans="2:25" x14ac:dyDescent="0.2">
      <c r="B21" s="17" t="s">
        <v>7</v>
      </c>
      <c r="C21" s="18" t="s">
        <v>104</v>
      </c>
      <c r="D21" s="18" t="s">
        <v>104</v>
      </c>
      <c r="E21" s="18" t="s">
        <v>104</v>
      </c>
      <c r="F21" s="19"/>
      <c r="G21" s="19"/>
      <c r="H21" s="19"/>
      <c r="I21" s="18" t="s">
        <v>104</v>
      </c>
      <c r="J21" s="19" t="s">
        <v>104</v>
      </c>
      <c r="K21" s="19"/>
      <c r="L21" s="18" t="s">
        <v>104</v>
      </c>
      <c r="M21" s="19" t="s">
        <v>104</v>
      </c>
      <c r="N21" s="19"/>
      <c r="O21" s="18" t="s">
        <v>104</v>
      </c>
      <c r="P21" s="19"/>
      <c r="Q21" s="19"/>
      <c r="R21" s="18" t="s">
        <v>104</v>
      </c>
      <c r="S21" s="19" t="s">
        <v>104</v>
      </c>
      <c r="T21" s="21"/>
      <c r="Y21" s="6"/>
    </row>
    <row r="22" spans="2:25" x14ac:dyDescent="0.2">
      <c r="B22" s="17" t="s">
        <v>8</v>
      </c>
      <c r="C22" s="18" t="s">
        <v>104</v>
      </c>
      <c r="D22" s="18" t="s">
        <v>104</v>
      </c>
      <c r="E22" s="18" t="s">
        <v>104</v>
      </c>
      <c r="F22" s="19"/>
      <c r="G22" s="19"/>
      <c r="H22" s="19"/>
      <c r="I22" s="18" t="s">
        <v>104</v>
      </c>
      <c r="J22" s="19" t="s">
        <v>104</v>
      </c>
      <c r="K22" s="19"/>
      <c r="L22" s="19" t="s">
        <v>104</v>
      </c>
      <c r="M22" s="18" t="s">
        <v>104</v>
      </c>
      <c r="N22" s="19" t="s">
        <v>104</v>
      </c>
      <c r="O22" s="18" t="s">
        <v>104</v>
      </c>
      <c r="P22" s="19"/>
      <c r="Q22" s="19"/>
      <c r="R22" s="18" t="s">
        <v>104</v>
      </c>
      <c r="S22" s="19" t="s">
        <v>104</v>
      </c>
      <c r="T22" s="21"/>
      <c r="Y22" s="6"/>
    </row>
    <row r="23" spans="2:25" x14ac:dyDescent="0.2">
      <c r="B23" s="17" t="s">
        <v>9</v>
      </c>
      <c r="C23" s="18" t="s">
        <v>104</v>
      </c>
      <c r="D23" s="18" t="s">
        <v>104</v>
      </c>
      <c r="E23" s="18" t="s">
        <v>104</v>
      </c>
      <c r="F23" s="19"/>
      <c r="G23" s="19"/>
      <c r="H23" s="19"/>
      <c r="I23" s="18" t="s">
        <v>104</v>
      </c>
      <c r="J23" s="19" t="s">
        <v>104</v>
      </c>
      <c r="K23" s="19"/>
      <c r="L23" s="19" t="s">
        <v>104</v>
      </c>
      <c r="M23" s="18" t="s">
        <v>104</v>
      </c>
      <c r="N23" s="19" t="s">
        <v>104</v>
      </c>
      <c r="O23" s="18" t="s">
        <v>104</v>
      </c>
      <c r="P23" s="19" t="s">
        <v>104</v>
      </c>
      <c r="Q23" s="19"/>
      <c r="R23" s="19"/>
      <c r="S23" s="18" t="s">
        <v>104</v>
      </c>
      <c r="T23" s="21"/>
      <c r="Y23" s="6"/>
    </row>
    <row r="24" spans="2:25" x14ac:dyDescent="0.2">
      <c r="B24" s="17" t="s">
        <v>10</v>
      </c>
      <c r="C24" s="18" t="s">
        <v>104</v>
      </c>
      <c r="D24" s="18" t="s">
        <v>104</v>
      </c>
      <c r="E24" s="19" t="s">
        <v>104</v>
      </c>
      <c r="F24" s="18" t="s">
        <v>104</v>
      </c>
      <c r="G24" s="19" t="s">
        <v>104</v>
      </c>
      <c r="H24" s="19" t="s">
        <v>104</v>
      </c>
      <c r="I24" s="19" t="s">
        <v>104</v>
      </c>
      <c r="J24" s="18" t="s">
        <v>104</v>
      </c>
      <c r="K24" s="19" t="s">
        <v>104</v>
      </c>
      <c r="L24" s="19" t="s">
        <v>104</v>
      </c>
      <c r="M24" s="18" t="s">
        <v>104</v>
      </c>
      <c r="N24" s="19" t="s">
        <v>104</v>
      </c>
      <c r="O24" s="18" t="s">
        <v>104</v>
      </c>
      <c r="P24" s="19" t="s">
        <v>104</v>
      </c>
      <c r="Q24" s="19"/>
      <c r="R24" s="19"/>
      <c r="S24" s="18" t="s">
        <v>104</v>
      </c>
      <c r="T24" s="21"/>
      <c r="Y24" s="6"/>
    </row>
    <row r="25" spans="2:25" x14ac:dyDescent="0.2">
      <c r="B25" s="17" t="s">
        <v>11</v>
      </c>
      <c r="C25" s="18" t="s">
        <v>104</v>
      </c>
      <c r="D25" s="18" t="s">
        <v>104</v>
      </c>
      <c r="E25" s="19" t="s">
        <v>104</v>
      </c>
      <c r="F25" s="18" t="s">
        <v>104</v>
      </c>
      <c r="G25" s="19" t="s">
        <v>104</v>
      </c>
      <c r="H25" s="19" t="s">
        <v>104</v>
      </c>
      <c r="I25" s="19" t="s">
        <v>104</v>
      </c>
      <c r="J25" s="18" t="s">
        <v>104</v>
      </c>
      <c r="K25" s="19" t="s">
        <v>104</v>
      </c>
      <c r="L25" s="19" t="s">
        <v>104</v>
      </c>
      <c r="M25" s="18" t="s">
        <v>104</v>
      </c>
      <c r="N25" s="19" t="s">
        <v>104</v>
      </c>
      <c r="O25" s="18" t="s">
        <v>104</v>
      </c>
      <c r="P25" s="19" t="s">
        <v>104</v>
      </c>
      <c r="Q25" s="19"/>
      <c r="R25" s="19"/>
      <c r="S25" s="18" t="s">
        <v>104</v>
      </c>
      <c r="T25" s="21"/>
      <c r="Y25" s="6"/>
    </row>
    <row r="26" spans="2:25" x14ac:dyDescent="0.2">
      <c r="B26" s="17" t="s">
        <v>12</v>
      </c>
      <c r="C26" s="18" t="s">
        <v>104</v>
      </c>
      <c r="D26" s="18" t="s">
        <v>104</v>
      </c>
      <c r="E26" s="19" t="s">
        <v>104</v>
      </c>
      <c r="F26" s="18" t="s">
        <v>104</v>
      </c>
      <c r="G26" s="19" t="s">
        <v>104</v>
      </c>
      <c r="H26" s="19" t="s">
        <v>104</v>
      </c>
      <c r="I26" s="19" t="s">
        <v>104</v>
      </c>
      <c r="J26" s="18" t="s">
        <v>104</v>
      </c>
      <c r="K26" s="19" t="s">
        <v>104</v>
      </c>
      <c r="L26" s="19" t="s">
        <v>104</v>
      </c>
      <c r="M26" s="18" t="s">
        <v>104</v>
      </c>
      <c r="N26" s="19" t="s">
        <v>104</v>
      </c>
      <c r="O26" s="19" t="s">
        <v>104</v>
      </c>
      <c r="P26" s="18" t="s">
        <v>104</v>
      </c>
      <c r="Q26" s="19" t="s">
        <v>104</v>
      </c>
      <c r="R26" s="19"/>
      <c r="S26" s="18" t="s">
        <v>104</v>
      </c>
      <c r="T26" s="21" t="s">
        <v>104</v>
      </c>
      <c r="Y26" s="6"/>
    </row>
    <row r="27" spans="2:25" x14ac:dyDescent="0.2">
      <c r="B27" s="17" t="s">
        <v>13</v>
      </c>
      <c r="C27" s="18" t="s">
        <v>104</v>
      </c>
      <c r="D27" s="18" t="s">
        <v>104</v>
      </c>
      <c r="E27" s="19" t="s">
        <v>104</v>
      </c>
      <c r="F27" s="18" t="s">
        <v>104</v>
      </c>
      <c r="G27" s="19" t="s">
        <v>104</v>
      </c>
      <c r="H27" s="19" t="s">
        <v>104</v>
      </c>
      <c r="I27" s="19" t="s">
        <v>104</v>
      </c>
      <c r="J27" s="18" t="s">
        <v>104</v>
      </c>
      <c r="K27" s="19" t="s">
        <v>104</v>
      </c>
      <c r="L27" s="19" t="s">
        <v>104</v>
      </c>
      <c r="M27" s="18" t="s">
        <v>104</v>
      </c>
      <c r="N27" s="19" t="s">
        <v>104</v>
      </c>
      <c r="O27" s="19" t="s">
        <v>104</v>
      </c>
      <c r="P27" s="18" t="s">
        <v>104</v>
      </c>
      <c r="Q27" s="19" t="s">
        <v>104</v>
      </c>
      <c r="R27" s="19"/>
      <c r="S27" s="18" t="s">
        <v>104</v>
      </c>
      <c r="T27" s="21" t="s">
        <v>104</v>
      </c>
      <c r="Y27" s="6"/>
    </row>
    <row r="28" spans="2:25" x14ac:dyDescent="0.2">
      <c r="B28" s="17" t="s">
        <v>1</v>
      </c>
      <c r="C28" s="18" t="s">
        <v>104</v>
      </c>
      <c r="D28" s="18" t="s">
        <v>104</v>
      </c>
      <c r="E28" s="19" t="s">
        <v>104</v>
      </c>
      <c r="F28" s="18" t="s">
        <v>104</v>
      </c>
      <c r="G28" s="19" t="s">
        <v>104</v>
      </c>
      <c r="H28" s="19" t="s">
        <v>104</v>
      </c>
      <c r="I28" s="19" t="s">
        <v>104</v>
      </c>
      <c r="J28" s="18" t="s">
        <v>104</v>
      </c>
      <c r="K28" s="19" t="s">
        <v>104</v>
      </c>
      <c r="L28" s="19"/>
      <c r="M28" s="19"/>
      <c r="N28" s="19" t="s">
        <v>104</v>
      </c>
      <c r="O28" s="19" t="s">
        <v>104</v>
      </c>
      <c r="P28" s="18" t="s">
        <v>104</v>
      </c>
      <c r="Q28" s="19" t="s">
        <v>104</v>
      </c>
      <c r="R28" s="19"/>
      <c r="S28" s="18" t="s">
        <v>104</v>
      </c>
      <c r="T28" s="21" t="s">
        <v>104</v>
      </c>
      <c r="Y28" s="6"/>
    </row>
    <row r="29" spans="2:25" x14ac:dyDescent="0.2">
      <c r="B29" s="17" t="s">
        <v>2</v>
      </c>
      <c r="C29" s="18" t="s">
        <v>104</v>
      </c>
      <c r="D29" s="18" t="s">
        <v>104</v>
      </c>
      <c r="E29" s="19" t="s">
        <v>104</v>
      </c>
      <c r="F29" s="18" t="s">
        <v>104</v>
      </c>
      <c r="G29" s="19" t="s">
        <v>104</v>
      </c>
      <c r="H29" s="19" t="s">
        <v>104</v>
      </c>
      <c r="I29" s="19" t="s">
        <v>104</v>
      </c>
      <c r="J29" s="18" t="s">
        <v>104</v>
      </c>
      <c r="K29" s="19" t="s">
        <v>104</v>
      </c>
      <c r="L29" s="19" t="s">
        <v>104</v>
      </c>
      <c r="M29" s="18" t="s">
        <v>104</v>
      </c>
      <c r="N29" s="19" t="s">
        <v>104</v>
      </c>
      <c r="O29" s="19" t="s">
        <v>104</v>
      </c>
      <c r="P29" s="18" t="s">
        <v>104</v>
      </c>
      <c r="Q29" s="19" t="s">
        <v>104</v>
      </c>
      <c r="R29" s="19"/>
      <c r="S29" s="18" t="s">
        <v>104</v>
      </c>
      <c r="T29" s="21" t="s">
        <v>104</v>
      </c>
      <c r="Y29" s="6"/>
    </row>
    <row r="30" spans="2:25" x14ac:dyDescent="0.2">
      <c r="B30" s="17" t="s">
        <v>3</v>
      </c>
      <c r="C30" s="18" t="s">
        <v>104</v>
      </c>
      <c r="D30" s="18" t="s">
        <v>104</v>
      </c>
      <c r="E30" s="19" t="s">
        <v>104</v>
      </c>
      <c r="F30" s="18" t="s">
        <v>104</v>
      </c>
      <c r="G30" s="19" t="s">
        <v>104</v>
      </c>
      <c r="H30" s="19"/>
      <c r="I30" s="19" t="s">
        <v>104</v>
      </c>
      <c r="J30" s="18" t="s">
        <v>104</v>
      </c>
      <c r="K30" s="19" t="s">
        <v>104</v>
      </c>
      <c r="L30" s="19" t="s">
        <v>104</v>
      </c>
      <c r="M30" s="18" t="s">
        <v>104</v>
      </c>
      <c r="N30" s="19" t="s">
        <v>104</v>
      </c>
      <c r="O30" s="19" t="s">
        <v>104</v>
      </c>
      <c r="P30" s="18" t="s">
        <v>104</v>
      </c>
      <c r="Q30" s="19" t="s">
        <v>104</v>
      </c>
      <c r="R30" s="19"/>
      <c r="S30" s="18" t="s">
        <v>104</v>
      </c>
      <c r="T30" s="21" t="s">
        <v>104</v>
      </c>
      <c r="Y30" s="6"/>
    </row>
    <row r="31" spans="2:25" x14ac:dyDescent="0.2">
      <c r="B31" s="17" t="s">
        <v>4</v>
      </c>
      <c r="C31" s="18" t="s">
        <v>104</v>
      </c>
      <c r="D31" s="18" t="s">
        <v>104</v>
      </c>
      <c r="E31" s="19" t="s">
        <v>104</v>
      </c>
      <c r="F31" s="18" t="s">
        <v>104</v>
      </c>
      <c r="G31" s="19" t="s">
        <v>104</v>
      </c>
      <c r="H31" s="19" t="s">
        <v>104</v>
      </c>
      <c r="I31" s="19" t="s">
        <v>104</v>
      </c>
      <c r="J31" s="18" t="s">
        <v>104</v>
      </c>
      <c r="K31" s="19" t="s">
        <v>104</v>
      </c>
      <c r="L31" s="19" t="s">
        <v>104</v>
      </c>
      <c r="M31" s="18" t="s">
        <v>104</v>
      </c>
      <c r="N31" s="19" t="s">
        <v>104</v>
      </c>
      <c r="O31" s="19" t="s">
        <v>104</v>
      </c>
      <c r="P31" s="18" t="s">
        <v>104</v>
      </c>
      <c r="Q31" s="19" t="s">
        <v>104</v>
      </c>
      <c r="R31" s="19"/>
      <c r="S31" s="18" t="s">
        <v>104</v>
      </c>
      <c r="T31" s="21" t="s">
        <v>104</v>
      </c>
      <c r="Y31" s="6"/>
    </row>
    <row r="32" spans="2:25" ht="17" thickBot="1" x14ac:dyDescent="0.25">
      <c r="B32" s="22" t="s">
        <v>5</v>
      </c>
      <c r="C32" s="23" t="s">
        <v>104</v>
      </c>
      <c r="D32" s="23" t="s">
        <v>104</v>
      </c>
      <c r="E32" s="23" t="s">
        <v>104</v>
      </c>
      <c r="F32" s="24" t="s">
        <v>125</v>
      </c>
      <c r="G32" s="25" t="s">
        <v>104</v>
      </c>
      <c r="H32" s="25" t="s">
        <v>104</v>
      </c>
      <c r="I32" s="25"/>
      <c r="J32" s="23" t="s">
        <v>104</v>
      </c>
      <c r="K32" s="25" t="s">
        <v>104</v>
      </c>
      <c r="L32" s="25"/>
      <c r="M32" s="23" t="s">
        <v>104</v>
      </c>
      <c r="N32" s="25" t="s">
        <v>104</v>
      </c>
      <c r="O32" s="25"/>
      <c r="P32" s="23" t="s">
        <v>104</v>
      </c>
      <c r="Q32" s="25" t="s">
        <v>104</v>
      </c>
      <c r="R32" s="25"/>
      <c r="S32" s="23" t="s">
        <v>104</v>
      </c>
      <c r="T32" s="26" t="s">
        <v>104</v>
      </c>
      <c r="Y32" s="6"/>
    </row>
    <row r="33" spans="25:25" x14ac:dyDescent="0.2">
      <c r="Y33" s="6"/>
    </row>
    <row r="34" spans="25:25" x14ac:dyDescent="0.2">
      <c r="Y34" s="6"/>
    </row>
    <row r="35" spans="25:25" x14ac:dyDescent="0.2">
      <c r="Y35" s="6"/>
    </row>
    <row r="36" spans="25:25" x14ac:dyDescent="0.2">
      <c r="Y36" s="6"/>
    </row>
    <row r="37" spans="25:25" x14ac:dyDescent="0.2">
      <c r="Y37" s="6"/>
    </row>
    <row r="38" spans="25:25" x14ac:dyDescent="0.2">
      <c r="Y38" s="6"/>
    </row>
    <row r="39" spans="25:25" x14ac:dyDescent="0.2">
      <c r="Y39" s="6"/>
    </row>
    <row r="40" spans="25:25" x14ac:dyDescent="0.2">
      <c r="Y40" s="6"/>
    </row>
    <row r="41" spans="25:25" x14ac:dyDescent="0.2">
      <c r="Y41" s="6"/>
    </row>
    <row r="42" spans="25:25" x14ac:dyDescent="0.2">
      <c r="Y42" s="6"/>
    </row>
    <row r="43" spans="25:25" x14ac:dyDescent="0.2">
      <c r="Y43" s="6"/>
    </row>
    <row r="44" spans="25:25" x14ac:dyDescent="0.2">
      <c r="Y44" s="6"/>
    </row>
    <row r="45" spans="25:25" x14ac:dyDescent="0.2">
      <c r="Y45" s="6"/>
    </row>
    <row r="46" spans="25:25" x14ac:dyDescent="0.2">
      <c r="Y46" s="6"/>
    </row>
    <row r="47" spans="25:25" x14ac:dyDescent="0.2">
      <c r="Y47" s="6"/>
    </row>
    <row r="48" spans="25:25" x14ac:dyDescent="0.2">
      <c r="Y48" s="6"/>
    </row>
    <row r="49" spans="25:25" x14ac:dyDescent="0.2">
      <c r="Y49" s="6"/>
    </row>
    <row r="50" spans="25:25" x14ac:dyDescent="0.2">
      <c r="Y50" s="6"/>
    </row>
    <row r="51" spans="25:25" x14ac:dyDescent="0.2">
      <c r="Y51" s="6"/>
    </row>
    <row r="52" spans="25:25" x14ac:dyDescent="0.2">
      <c r="Y52" s="6"/>
    </row>
    <row r="53" spans="25:25" x14ac:dyDescent="0.2">
      <c r="Y53" s="6"/>
    </row>
    <row r="54" spans="25:25" x14ac:dyDescent="0.2">
      <c r="Y54" s="6"/>
    </row>
    <row r="55" spans="25:25" x14ac:dyDescent="0.2">
      <c r="Y55" s="6"/>
    </row>
    <row r="56" spans="25:25" x14ac:dyDescent="0.2">
      <c r="Y56" s="6"/>
    </row>
    <row r="57" spans="25:25" x14ac:dyDescent="0.2">
      <c r="Y57" s="6"/>
    </row>
    <row r="58" spans="25:25" x14ac:dyDescent="0.2">
      <c r="Y58" s="6"/>
    </row>
    <row r="59" spans="25:25" x14ac:dyDescent="0.2">
      <c r="Y59" s="6"/>
    </row>
    <row r="60" spans="25:25" x14ac:dyDescent="0.2">
      <c r="Y60" s="6"/>
    </row>
    <row r="61" spans="25:25" x14ac:dyDescent="0.2">
      <c r="Y61" s="6"/>
    </row>
    <row r="62" spans="25:25" x14ac:dyDescent="0.2">
      <c r="Y62" s="6"/>
    </row>
    <row r="63" spans="25:25" x14ac:dyDescent="0.2">
      <c r="Y63" s="6"/>
    </row>
    <row r="64" spans="25:25" x14ac:dyDescent="0.2">
      <c r="Y64" s="6"/>
    </row>
    <row r="65" spans="25:25" x14ac:dyDescent="0.2">
      <c r="Y65" s="6"/>
    </row>
    <row r="66" spans="25:25" x14ac:dyDescent="0.2">
      <c r="Y66" s="6"/>
    </row>
    <row r="67" spans="25:25" x14ac:dyDescent="0.2">
      <c r="Y67" s="6"/>
    </row>
    <row r="68" spans="25:25" x14ac:dyDescent="0.2">
      <c r="Y68" s="6"/>
    </row>
    <row r="69" spans="25:25" x14ac:dyDescent="0.2">
      <c r="Y69" s="6"/>
    </row>
    <row r="70" spans="25:25" x14ac:dyDescent="0.2">
      <c r="Y70" s="6"/>
    </row>
    <row r="71" spans="25:25" x14ac:dyDescent="0.2">
      <c r="Y71" s="6"/>
    </row>
    <row r="72" spans="25:25" x14ac:dyDescent="0.2">
      <c r="Y72" s="6"/>
    </row>
    <row r="73" spans="25:25" x14ac:dyDescent="0.2">
      <c r="Y73" s="6"/>
    </row>
    <row r="74" spans="25:25" x14ac:dyDescent="0.2">
      <c r="Y74" s="6"/>
    </row>
    <row r="75" spans="25:25" x14ac:dyDescent="0.2">
      <c r="Y75" s="6"/>
    </row>
    <row r="76" spans="25:25" x14ac:dyDescent="0.2">
      <c r="Y76" s="6"/>
    </row>
    <row r="77" spans="25:25" x14ac:dyDescent="0.2">
      <c r="Y77" s="6"/>
    </row>
    <row r="78" spans="25:25" x14ac:dyDescent="0.2">
      <c r="Y78" s="6"/>
    </row>
    <row r="79" spans="25:25" x14ac:dyDescent="0.2">
      <c r="Y79" s="6"/>
    </row>
    <row r="80" spans="25:25" x14ac:dyDescent="0.2">
      <c r="Y80" s="6"/>
    </row>
    <row r="81" spans="25:25" x14ac:dyDescent="0.2">
      <c r="Y81" s="6"/>
    </row>
    <row r="82" spans="25:25" x14ac:dyDescent="0.2">
      <c r="Y82" s="6"/>
    </row>
    <row r="83" spans="25:25" x14ac:dyDescent="0.2">
      <c r="Y83" s="6"/>
    </row>
    <row r="84" spans="25:25" x14ac:dyDescent="0.2">
      <c r="Y84" s="6"/>
    </row>
    <row r="85" spans="25:25" x14ac:dyDescent="0.2">
      <c r="Y85" s="6"/>
    </row>
    <row r="86" spans="25:25" x14ac:dyDescent="0.2">
      <c r="Y86" s="6"/>
    </row>
    <row r="87" spans="25:25" x14ac:dyDescent="0.2">
      <c r="Y87" s="6"/>
    </row>
    <row r="88" spans="25:25" x14ac:dyDescent="0.2">
      <c r="Y88" s="6"/>
    </row>
    <row r="89" spans="25:25" x14ac:dyDescent="0.2">
      <c r="Y89" s="6"/>
    </row>
    <row r="90" spans="25:25" x14ac:dyDescent="0.2">
      <c r="Y90" s="6"/>
    </row>
    <row r="91" spans="25:25" x14ac:dyDescent="0.2">
      <c r="Y91" s="6"/>
    </row>
    <row r="92" spans="25:25" x14ac:dyDescent="0.2">
      <c r="Y92" s="6"/>
    </row>
    <row r="93" spans="25:25" x14ac:dyDescent="0.2">
      <c r="Y93" s="6"/>
    </row>
    <row r="94" spans="25:25" x14ac:dyDescent="0.2">
      <c r="Y94" s="6"/>
    </row>
    <row r="95" spans="25:25" x14ac:dyDescent="0.2">
      <c r="Y95" s="6"/>
    </row>
    <row r="96" spans="25:25" x14ac:dyDescent="0.2">
      <c r="Y96" s="6"/>
    </row>
    <row r="97" spans="25:25" x14ac:dyDescent="0.2">
      <c r="Y97" s="6"/>
    </row>
    <row r="98" spans="25:25" x14ac:dyDescent="0.2">
      <c r="Y98" s="6"/>
    </row>
    <row r="99" spans="25:25" x14ac:dyDescent="0.2">
      <c r="Y99" s="6"/>
    </row>
    <row r="100" spans="25:25" x14ac:dyDescent="0.2">
      <c r="Y100" s="6"/>
    </row>
    <row r="101" spans="25:25" x14ac:dyDescent="0.2">
      <c r="Y101" s="6"/>
    </row>
    <row r="102" spans="25:25" x14ac:dyDescent="0.2">
      <c r="Y102" s="6"/>
    </row>
    <row r="103" spans="25:25" x14ac:dyDescent="0.2">
      <c r="Y103" s="6"/>
    </row>
    <row r="104" spans="25:25" x14ac:dyDescent="0.2">
      <c r="Y104" s="6"/>
    </row>
    <row r="105" spans="25:25" x14ac:dyDescent="0.2">
      <c r="Y105" s="6"/>
    </row>
    <row r="106" spans="25:25" x14ac:dyDescent="0.2">
      <c r="Y106" s="6"/>
    </row>
    <row r="107" spans="25:25" x14ac:dyDescent="0.2">
      <c r="Y107" s="6"/>
    </row>
    <row r="108" spans="25:25" x14ac:dyDescent="0.2">
      <c r="Y108" s="6"/>
    </row>
    <row r="109" spans="25:25" x14ac:dyDescent="0.2">
      <c r="Y109" s="6"/>
    </row>
    <row r="110" spans="25:25" x14ac:dyDescent="0.2">
      <c r="Y110" s="6"/>
    </row>
    <row r="111" spans="25:25" x14ac:dyDescent="0.2">
      <c r="Y111" s="6"/>
    </row>
    <row r="112" spans="25:25" x14ac:dyDescent="0.2">
      <c r="Y112" s="6"/>
    </row>
    <row r="113" spans="25:25" x14ac:dyDescent="0.2">
      <c r="Y113" s="6"/>
    </row>
    <row r="114" spans="25:25" x14ac:dyDescent="0.2">
      <c r="Y114" s="6"/>
    </row>
    <row r="115" spans="25:25" x14ac:dyDescent="0.2">
      <c r="Y115" s="6"/>
    </row>
    <row r="116" spans="25:25" x14ac:dyDescent="0.2">
      <c r="Y116" s="6"/>
    </row>
    <row r="117" spans="25:25" x14ac:dyDescent="0.2">
      <c r="Y117" s="6"/>
    </row>
    <row r="118" spans="25:25" x14ac:dyDescent="0.2">
      <c r="Y118" s="6"/>
    </row>
    <row r="119" spans="25:25" x14ac:dyDescent="0.2">
      <c r="Y119" s="6"/>
    </row>
    <row r="120" spans="25:25" x14ac:dyDescent="0.2">
      <c r="Y120" s="6"/>
    </row>
    <row r="121" spans="25:25" x14ac:dyDescent="0.2">
      <c r="Y121" s="6"/>
    </row>
    <row r="122" spans="25:25" x14ac:dyDescent="0.2">
      <c r="Y122" s="6"/>
    </row>
    <row r="123" spans="25:25" x14ac:dyDescent="0.2">
      <c r="Y123" s="6"/>
    </row>
    <row r="124" spans="25:25" x14ac:dyDescent="0.2">
      <c r="Y124" s="6"/>
    </row>
    <row r="125" spans="25:25" x14ac:dyDescent="0.2">
      <c r="Y125" s="6"/>
    </row>
    <row r="126" spans="25:25" x14ac:dyDescent="0.2">
      <c r="Y126" s="6"/>
    </row>
    <row r="127" spans="25:25" x14ac:dyDescent="0.2">
      <c r="Y127" s="6"/>
    </row>
    <row r="128" spans="25:25" x14ac:dyDescent="0.2">
      <c r="Y128" s="6"/>
    </row>
    <row r="129" spans="25:25" x14ac:dyDescent="0.2">
      <c r="Y129" s="6"/>
    </row>
    <row r="130" spans="25:25" x14ac:dyDescent="0.2">
      <c r="Y130" s="6"/>
    </row>
    <row r="131" spans="25:25" x14ac:dyDescent="0.2">
      <c r="Y131" s="6"/>
    </row>
    <row r="132" spans="25:25" x14ac:dyDescent="0.2">
      <c r="Y132" s="6"/>
    </row>
    <row r="133" spans="25:25" x14ac:dyDescent="0.2">
      <c r="Y133" s="6"/>
    </row>
    <row r="134" spans="25:25" x14ac:dyDescent="0.2">
      <c r="Y134" s="6"/>
    </row>
    <row r="135" spans="25:25" x14ac:dyDescent="0.2">
      <c r="Y135" s="6"/>
    </row>
    <row r="136" spans="25:25" x14ac:dyDescent="0.2">
      <c r="Y136" s="6"/>
    </row>
    <row r="137" spans="25:25" x14ac:dyDescent="0.2">
      <c r="Y137" s="6"/>
    </row>
    <row r="138" spans="25:25" x14ac:dyDescent="0.2">
      <c r="Y138" s="6"/>
    </row>
    <row r="139" spans="25:25" x14ac:dyDescent="0.2">
      <c r="Y139" s="6"/>
    </row>
    <row r="140" spans="25:25" x14ac:dyDescent="0.2">
      <c r="Y140" s="6"/>
    </row>
    <row r="141" spans="25:25" x14ac:dyDescent="0.2">
      <c r="Y141" s="6"/>
    </row>
    <row r="142" spans="25:25" x14ac:dyDescent="0.2">
      <c r="Y142" s="6"/>
    </row>
    <row r="143" spans="25:25" x14ac:dyDescent="0.2">
      <c r="Y143" s="6"/>
    </row>
    <row r="144" spans="25:25" x14ac:dyDescent="0.2">
      <c r="Y144" s="6"/>
    </row>
    <row r="145" spans="25:25" x14ac:dyDescent="0.2">
      <c r="Y145" s="6"/>
    </row>
    <row r="146" spans="25:25" x14ac:dyDescent="0.2">
      <c r="Y146" s="6"/>
    </row>
    <row r="147" spans="25:25" x14ac:dyDescent="0.2">
      <c r="Y147" s="6"/>
    </row>
    <row r="148" spans="25:25" x14ac:dyDescent="0.2">
      <c r="Y148" s="6"/>
    </row>
    <row r="149" spans="25:25" x14ac:dyDescent="0.2">
      <c r="Y149" s="6"/>
    </row>
    <row r="150" spans="25:25" x14ac:dyDescent="0.2">
      <c r="Y150" s="6"/>
    </row>
    <row r="151" spans="25:25" x14ac:dyDescent="0.2">
      <c r="Y151" s="6"/>
    </row>
    <row r="152" spans="25:25" x14ac:dyDescent="0.2">
      <c r="Y152" s="6"/>
    </row>
    <row r="153" spans="25:25" x14ac:dyDescent="0.2">
      <c r="Y153" s="6"/>
    </row>
    <row r="154" spans="25:25" x14ac:dyDescent="0.2">
      <c r="Y154" s="6"/>
    </row>
    <row r="155" spans="25:25" x14ac:dyDescent="0.2">
      <c r="Y155" s="6"/>
    </row>
    <row r="156" spans="25:25" x14ac:dyDescent="0.2">
      <c r="Y156" s="6"/>
    </row>
    <row r="157" spans="25:25" x14ac:dyDescent="0.2">
      <c r="Y157" s="6"/>
    </row>
    <row r="158" spans="25:25" x14ac:dyDescent="0.2">
      <c r="Y158" s="6"/>
    </row>
    <row r="159" spans="25:25" x14ac:dyDescent="0.2">
      <c r="Y159" s="6"/>
    </row>
    <row r="160" spans="25:25" x14ac:dyDescent="0.2">
      <c r="Y160" s="6"/>
    </row>
    <row r="161" spans="25:25" x14ac:dyDescent="0.2">
      <c r="Y161" s="6"/>
    </row>
    <row r="162" spans="25:25" x14ac:dyDescent="0.2">
      <c r="Y162" s="6"/>
    </row>
    <row r="163" spans="25:25" x14ac:dyDescent="0.2">
      <c r="Y163" s="6"/>
    </row>
    <row r="164" spans="25:25" x14ac:dyDescent="0.2">
      <c r="Y164" s="6"/>
    </row>
    <row r="165" spans="25:25" x14ac:dyDescent="0.2">
      <c r="Y165" s="6"/>
    </row>
    <row r="166" spans="25:25" x14ac:dyDescent="0.2">
      <c r="Y166" s="6"/>
    </row>
    <row r="167" spans="25:25" x14ac:dyDescent="0.2">
      <c r="Y167" s="6"/>
    </row>
    <row r="168" spans="25:25" x14ac:dyDescent="0.2">
      <c r="Y168" s="6"/>
    </row>
    <row r="169" spans="25:25" x14ac:dyDescent="0.2">
      <c r="Y169" s="6"/>
    </row>
    <row r="170" spans="25:25" x14ac:dyDescent="0.2">
      <c r="Y170" s="6"/>
    </row>
    <row r="171" spans="25:25" x14ac:dyDescent="0.2">
      <c r="Y171" s="6"/>
    </row>
    <row r="172" spans="25:25" x14ac:dyDescent="0.2">
      <c r="Y172" s="6"/>
    </row>
    <row r="173" spans="25:25" x14ac:dyDescent="0.2">
      <c r="Y173" s="6"/>
    </row>
    <row r="174" spans="25:25" x14ac:dyDescent="0.2">
      <c r="Y174" s="6"/>
    </row>
    <row r="175" spans="25:25" x14ac:dyDescent="0.2">
      <c r="Y175" s="6"/>
    </row>
    <row r="176" spans="25:25" x14ac:dyDescent="0.2">
      <c r="Y176" s="6"/>
    </row>
    <row r="177" spans="25:25" x14ac:dyDescent="0.2">
      <c r="Y177" s="6"/>
    </row>
    <row r="178" spans="25:25" x14ac:dyDescent="0.2">
      <c r="Y178" s="6"/>
    </row>
    <row r="179" spans="25:25" x14ac:dyDescent="0.2">
      <c r="Y179" s="6"/>
    </row>
    <row r="180" spans="25:25" x14ac:dyDescent="0.2">
      <c r="Y180" s="6"/>
    </row>
    <row r="181" spans="25:25" x14ac:dyDescent="0.2">
      <c r="Y181" s="6"/>
    </row>
    <row r="182" spans="25:25" x14ac:dyDescent="0.2">
      <c r="Y182" s="6"/>
    </row>
    <row r="183" spans="25:25" x14ac:dyDescent="0.2">
      <c r="Y183" s="6"/>
    </row>
    <row r="184" spans="25:25" x14ac:dyDescent="0.2">
      <c r="Y184" s="6"/>
    </row>
    <row r="185" spans="25:25" x14ac:dyDescent="0.2">
      <c r="Y185" s="6"/>
    </row>
    <row r="186" spans="25:25" x14ac:dyDescent="0.2">
      <c r="Y186" s="6"/>
    </row>
    <row r="187" spans="25:25" x14ac:dyDescent="0.2">
      <c r="Y187" s="6"/>
    </row>
    <row r="188" spans="25:25" x14ac:dyDescent="0.2">
      <c r="Y188" s="6"/>
    </row>
    <row r="189" spans="25:25" x14ac:dyDescent="0.2">
      <c r="Y189" s="6"/>
    </row>
    <row r="190" spans="25:25" x14ac:dyDescent="0.2">
      <c r="Y190" s="6"/>
    </row>
    <row r="191" spans="25:25" x14ac:dyDescent="0.2">
      <c r="Y191" s="6"/>
    </row>
    <row r="192" spans="25:25" x14ac:dyDescent="0.2">
      <c r="Y192" s="6"/>
    </row>
    <row r="193" spans="25:25" x14ac:dyDescent="0.2">
      <c r="Y193" s="6"/>
    </row>
    <row r="194" spans="25:25" x14ac:dyDescent="0.2">
      <c r="Y194" s="6"/>
    </row>
    <row r="195" spans="25:25" x14ac:dyDescent="0.2">
      <c r="Y195" s="6"/>
    </row>
    <row r="196" spans="25:25" x14ac:dyDescent="0.2">
      <c r="Y196" s="6"/>
    </row>
    <row r="197" spans="25:25" x14ac:dyDescent="0.2">
      <c r="Y197" s="6"/>
    </row>
    <row r="198" spans="25:25" x14ac:dyDescent="0.2">
      <c r="Y198" s="6"/>
    </row>
    <row r="199" spans="25:25" x14ac:dyDescent="0.2">
      <c r="Y199" s="6"/>
    </row>
    <row r="200" spans="25:25" x14ac:dyDescent="0.2">
      <c r="Y200" s="6"/>
    </row>
    <row r="201" spans="25:25" x14ac:dyDescent="0.2">
      <c r="Y201" s="6"/>
    </row>
    <row r="202" spans="25:25" x14ac:dyDescent="0.2">
      <c r="Y202" s="6"/>
    </row>
    <row r="203" spans="25:25" x14ac:dyDescent="0.2">
      <c r="Y203" s="6"/>
    </row>
    <row r="204" spans="25:25" x14ac:dyDescent="0.2">
      <c r="Y204" s="6"/>
    </row>
    <row r="205" spans="25:25" x14ac:dyDescent="0.2">
      <c r="Y205" s="6"/>
    </row>
    <row r="206" spans="25:25" x14ac:dyDescent="0.2">
      <c r="Y206" s="6"/>
    </row>
    <row r="207" spans="25:25" x14ac:dyDescent="0.2">
      <c r="Y207" s="6"/>
    </row>
    <row r="208" spans="25:25" x14ac:dyDescent="0.2">
      <c r="Y208" s="6"/>
    </row>
    <row r="209" spans="25:25" x14ac:dyDescent="0.2">
      <c r="Y209" s="6"/>
    </row>
    <row r="210" spans="25:25" x14ac:dyDescent="0.2">
      <c r="Y210" s="6"/>
    </row>
    <row r="211" spans="25:25" x14ac:dyDescent="0.2">
      <c r="Y211" s="6"/>
    </row>
    <row r="212" spans="25:25" x14ac:dyDescent="0.2">
      <c r="Y212" s="6"/>
    </row>
    <row r="213" spans="25:25" x14ac:dyDescent="0.2">
      <c r="Y213" s="6"/>
    </row>
    <row r="214" spans="25:25" x14ac:dyDescent="0.2">
      <c r="Y214" s="6"/>
    </row>
    <row r="215" spans="25:25" x14ac:dyDescent="0.2">
      <c r="Y215" s="6"/>
    </row>
    <row r="216" spans="25:25" x14ac:dyDescent="0.2">
      <c r="Y216" s="6"/>
    </row>
    <row r="217" spans="25:25" x14ac:dyDescent="0.2">
      <c r="Y217" s="6"/>
    </row>
    <row r="218" spans="25:25" x14ac:dyDescent="0.2">
      <c r="Y218" s="6"/>
    </row>
    <row r="219" spans="25:25" x14ac:dyDescent="0.2">
      <c r="Y219" s="6"/>
    </row>
    <row r="220" spans="25:25" x14ac:dyDescent="0.2">
      <c r="Y220" s="6"/>
    </row>
    <row r="221" spans="25:25" x14ac:dyDescent="0.2">
      <c r="Y221" s="6"/>
    </row>
    <row r="222" spans="25:25" x14ac:dyDescent="0.2">
      <c r="Y222" s="6"/>
    </row>
    <row r="223" spans="25:25" x14ac:dyDescent="0.2">
      <c r="Y223" s="6"/>
    </row>
    <row r="224" spans="25:25" x14ac:dyDescent="0.2">
      <c r="Y224" s="6"/>
    </row>
    <row r="225" spans="25:25" x14ac:dyDescent="0.2">
      <c r="Y225" s="6"/>
    </row>
    <row r="226" spans="25:25" x14ac:dyDescent="0.2">
      <c r="Y226" s="6"/>
    </row>
    <row r="227" spans="25:25" x14ac:dyDescent="0.2">
      <c r="Y227" s="6"/>
    </row>
    <row r="228" spans="25:25" x14ac:dyDescent="0.2">
      <c r="Y228" s="6"/>
    </row>
    <row r="229" spans="25:25" x14ac:dyDescent="0.2">
      <c r="Y229" s="6"/>
    </row>
    <row r="230" spans="25:25" x14ac:dyDescent="0.2">
      <c r="Y230" s="6"/>
    </row>
    <row r="231" spans="25:25" x14ac:dyDescent="0.2">
      <c r="Y231" s="6"/>
    </row>
    <row r="232" spans="25:25" x14ac:dyDescent="0.2">
      <c r="Y232" s="6"/>
    </row>
    <row r="233" spans="25:25" x14ac:dyDescent="0.2">
      <c r="Y233" s="6"/>
    </row>
    <row r="234" spans="25:25" x14ac:dyDescent="0.2">
      <c r="Y234" s="6"/>
    </row>
    <row r="235" spans="25:25" x14ac:dyDescent="0.2">
      <c r="Y235" s="6"/>
    </row>
    <row r="236" spans="25:25" x14ac:dyDescent="0.2">
      <c r="Y236" s="6"/>
    </row>
    <row r="237" spans="25:25" x14ac:dyDescent="0.2">
      <c r="Y237" s="6"/>
    </row>
    <row r="238" spans="25:25" x14ac:dyDescent="0.2">
      <c r="Y238" s="6"/>
    </row>
    <row r="239" spans="25:25" x14ac:dyDescent="0.2">
      <c r="Y239" s="6"/>
    </row>
    <row r="240" spans="25:25" x14ac:dyDescent="0.2">
      <c r="Y240" s="6"/>
    </row>
    <row r="241" spans="25:25" x14ac:dyDescent="0.2">
      <c r="Y241" s="6"/>
    </row>
    <row r="242" spans="25:25" x14ac:dyDescent="0.2">
      <c r="Y242" s="6"/>
    </row>
    <row r="243" spans="25:25" x14ac:dyDescent="0.2">
      <c r="Y243" s="6"/>
    </row>
    <row r="244" spans="25:25" x14ac:dyDescent="0.2">
      <c r="Y244" s="6"/>
    </row>
    <row r="245" spans="25:25" x14ac:dyDescent="0.2">
      <c r="Y245" s="6"/>
    </row>
    <row r="246" spans="25:25" x14ac:dyDescent="0.2">
      <c r="Y246" s="6"/>
    </row>
    <row r="247" spans="25:25" x14ac:dyDescent="0.2">
      <c r="Y247" s="6"/>
    </row>
    <row r="248" spans="25:25" x14ac:dyDescent="0.2">
      <c r="Y248" s="6"/>
    </row>
    <row r="249" spans="25:25" x14ac:dyDescent="0.2">
      <c r="Y249" s="6"/>
    </row>
    <row r="250" spans="25:25" x14ac:dyDescent="0.2">
      <c r="Y250" s="6"/>
    </row>
    <row r="251" spans="25:25" x14ac:dyDescent="0.2">
      <c r="Y251" s="6"/>
    </row>
    <row r="252" spans="25:25" x14ac:dyDescent="0.2">
      <c r="Y252" s="6"/>
    </row>
    <row r="253" spans="25:25" x14ac:dyDescent="0.2">
      <c r="Y253" s="6"/>
    </row>
    <row r="254" spans="25:25" x14ac:dyDescent="0.2">
      <c r="Y254" s="6"/>
    </row>
    <row r="255" spans="25:25" x14ac:dyDescent="0.2">
      <c r="Y255" s="6"/>
    </row>
    <row r="256" spans="25:25" x14ac:dyDescent="0.2">
      <c r="Y256" s="6"/>
    </row>
    <row r="257" spans="25:25" x14ac:dyDescent="0.2">
      <c r="Y257" s="6"/>
    </row>
    <row r="258" spans="25:25" x14ac:dyDescent="0.2">
      <c r="Y258" s="6"/>
    </row>
    <row r="259" spans="25:25" x14ac:dyDescent="0.2">
      <c r="Y259" s="6"/>
    </row>
    <row r="260" spans="25:25" x14ac:dyDescent="0.2">
      <c r="Y260" s="6"/>
    </row>
    <row r="261" spans="25:25" x14ac:dyDescent="0.2">
      <c r="Y261" s="6"/>
    </row>
    <row r="262" spans="25:25" x14ac:dyDescent="0.2">
      <c r="Y262" s="6"/>
    </row>
    <row r="263" spans="25:25" x14ac:dyDescent="0.2">
      <c r="Y263" s="6"/>
    </row>
    <row r="264" spans="25:25" x14ac:dyDescent="0.2">
      <c r="Y264" s="6"/>
    </row>
    <row r="265" spans="25:25" x14ac:dyDescent="0.2">
      <c r="Y265" s="6"/>
    </row>
    <row r="266" spans="25:25" x14ac:dyDescent="0.2">
      <c r="Y266" s="6"/>
    </row>
    <row r="267" spans="25:25" x14ac:dyDescent="0.2">
      <c r="Y267" s="6"/>
    </row>
    <row r="268" spans="25:25" x14ac:dyDescent="0.2">
      <c r="Y268" s="6"/>
    </row>
    <row r="269" spans="25:25" x14ac:dyDescent="0.2">
      <c r="Y269" s="6"/>
    </row>
    <row r="270" spans="25:25" x14ac:dyDescent="0.2">
      <c r="Y270" s="6"/>
    </row>
    <row r="271" spans="25:25" x14ac:dyDescent="0.2">
      <c r="Y271" s="6"/>
    </row>
    <row r="272" spans="25:25" x14ac:dyDescent="0.2">
      <c r="Y272" s="6"/>
    </row>
    <row r="273" spans="25:25" x14ac:dyDescent="0.2">
      <c r="Y273" s="6"/>
    </row>
    <row r="274" spans="25:25" x14ac:dyDescent="0.2">
      <c r="Y274" s="6"/>
    </row>
    <row r="275" spans="25:25" x14ac:dyDescent="0.2">
      <c r="Y275" s="6"/>
    </row>
    <row r="276" spans="25:25" x14ac:dyDescent="0.2">
      <c r="Y276" s="6"/>
    </row>
    <row r="277" spans="25:25" x14ac:dyDescent="0.2">
      <c r="Y277" s="6"/>
    </row>
    <row r="278" spans="25:25" x14ac:dyDescent="0.2">
      <c r="Y278" s="6"/>
    </row>
    <row r="279" spans="25:25" x14ac:dyDescent="0.2">
      <c r="Y279" s="6"/>
    </row>
    <row r="280" spans="25:25" x14ac:dyDescent="0.2">
      <c r="Y280" s="6"/>
    </row>
    <row r="281" spans="25:25" x14ac:dyDescent="0.2">
      <c r="Y281" s="6"/>
    </row>
    <row r="282" spans="25:25" x14ac:dyDescent="0.2">
      <c r="Y282" s="6"/>
    </row>
    <row r="283" spans="25:25" x14ac:dyDescent="0.2">
      <c r="Y283" s="6"/>
    </row>
    <row r="284" spans="25:25" x14ac:dyDescent="0.2">
      <c r="Y284" s="6"/>
    </row>
    <row r="285" spans="25:25" x14ac:dyDescent="0.2">
      <c r="Y285" s="6"/>
    </row>
    <row r="286" spans="25:25" x14ac:dyDescent="0.2">
      <c r="Y286" s="6"/>
    </row>
    <row r="287" spans="25:25" x14ac:dyDescent="0.2">
      <c r="Y287" s="6"/>
    </row>
    <row r="288" spans="25:25" x14ac:dyDescent="0.2">
      <c r="Y288" s="6"/>
    </row>
    <row r="289" spans="25:25" x14ac:dyDescent="0.2">
      <c r="Y289" s="6"/>
    </row>
    <row r="290" spans="25:25" x14ac:dyDescent="0.2">
      <c r="Y290" s="6"/>
    </row>
    <row r="291" spans="25:25" x14ac:dyDescent="0.2">
      <c r="Y291" s="6"/>
    </row>
    <row r="292" spans="25:25" x14ac:dyDescent="0.2">
      <c r="Y292" s="6"/>
    </row>
    <row r="293" spans="25:25" x14ac:dyDescent="0.2">
      <c r="Y293" s="6"/>
    </row>
    <row r="294" spans="25:25" x14ac:dyDescent="0.2">
      <c r="Y294" s="6"/>
    </row>
    <row r="295" spans="25:25" x14ac:dyDescent="0.2">
      <c r="Y295" s="6"/>
    </row>
    <row r="296" spans="25:25" x14ac:dyDescent="0.2">
      <c r="Y296" s="6"/>
    </row>
    <row r="297" spans="25:25" x14ac:dyDescent="0.2">
      <c r="Y297" s="6"/>
    </row>
    <row r="298" spans="25:25" x14ac:dyDescent="0.2">
      <c r="Y298" s="6"/>
    </row>
    <row r="299" spans="25:25" x14ac:dyDescent="0.2">
      <c r="Y299" s="6"/>
    </row>
    <row r="300" spans="25:25" x14ac:dyDescent="0.2">
      <c r="Y300" s="6"/>
    </row>
    <row r="301" spans="25:25" x14ac:dyDescent="0.2">
      <c r="Y301" s="6"/>
    </row>
    <row r="302" spans="25:25" x14ac:dyDescent="0.2">
      <c r="Y302" s="6"/>
    </row>
    <row r="303" spans="25:25" x14ac:dyDescent="0.2">
      <c r="Y303" s="6"/>
    </row>
    <row r="304" spans="25:25" x14ac:dyDescent="0.2">
      <c r="Y304" s="6"/>
    </row>
    <row r="305" spans="25:25" x14ac:dyDescent="0.2">
      <c r="Y305" s="6"/>
    </row>
    <row r="306" spans="25:25" x14ac:dyDescent="0.2">
      <c r="Y306" s="6"/>
    </row>
    <row r="307" spans="25:25" x14ac:dyDescent="0.2">
      <c r="Y307" s="6"/>
    </row>
    <row r="308" spans="25:25" x14ac:dyDescent="0.2">
      <c r="Y308" s="6"/>
    </row>
    <row r="309" spans="25:25" x14ac:dyDescent="0.2">
      <c r="Y309" s="6"/>
    </row>
    <row r="310" spans="25:25" x14ac:dyDescent="0.2">
      <c r="Y310" s="6"/>
    </row>
    <row r="311" spans="25:25" x14ac:dyDescent="0.2">
      <c r="Y311" s="6"/>
    </row>
    <row r="312" spans="25:25" x14ac:dyDescent="0.2">
      <c r="Y312" s="6"/>
    </row>
    <row r="313" spans="25:25" x14ac:dyDescent="0.2">
      <c r="Y313" s="6"/>
    </row>
    <row r="314" spans="25:25" x14ac:dyDescent="0.2">
      <c r="Y314" s="6"/>
    </row>
    <row r="315" spans="25:25" x14ac:dyDescent="0.2">
      <c r="Y315" s="6"/>
    </row>
    <row r="316" spans="25:25" x14ac:dyDescent="0.2">
      <c r="Y316" s="6"/>
    </row>
    <row r="317" spans="25:25" x14ac:dyDescent="0.2">
      <c r="Y317" s="6"/>
    </row>
    <row r="318" spans="25:25" x14ac:dyDescent="0.2">
      <c r="Y318" s="6"/>
    </row>
    <row r="319" spans="25:25" x14ac:dyDescent="0.2">
      <c r="Y319" s="6"/>
    </row>
    <row r="320" spans="25:25" x14ac:dyDescent="0.2">
      <c r="Y320" s="6"/>
    </row>
    <row r="321" spans="25:25" x14ac:dyDescent="0.2">
      <c r="Y321" s="6"/>
    </row>
    <row r="322" spans="25:25" x14ac:dyDescent="0.2">
      <c r="Y322" s="6"/>
    </row>
    <row r="323" spans="25:25" x14ac:dyDescent="0.2">
      <c r="Y323" s="6"/>
    </row>
    <row r="324" spans="25:25" x14ac:dyDescent="0.2">
      <c r="Y324" s="6"/>
    </row>
    <row r="325" spans="25:25" x14ac:dyDescent="0.2">
      <c r="Y325" s="6"/>
    </row>
    <row r="326" spans="25:25" x14ac:dyDescent="0.2">
      <c r="Y326" s="6"/>
    </row>
    <row r="327" spans="25:25" x14ac:dyDescent="0.2">
      <c r="Y327" s="6"/>
    </row>
    <row r="328" spans="25:25" x14ac:dyDescent="0.2">
      <c r="Y328" s="6"/>
    </row>
    <row r="329" spans="25:25" x14ac:dyDescent="0.2">
      <c r="Y329" s="6"/>
    </row>
    <row r="330" spans="25:25" x14ac:dyDescent="0.2">
      <c r="Y330" s="6"/>
    </row>
    <row r="331" spans="25:25" x14ac:dyDescent="0.2">
      <c r="Y331" s="6"/>
    </row>
    <row r="332" spans="25:25" x14ac:dyDescent="0.2">
      <c r="Y332" s="6"/>
    </row>
    <row r="333" spans="25:25" x14ac:dyDescent="0.2">
      <c r="Y333" s="6"/>
    </row>
    <row r="334" spans="25:25" x14ac:dyDescent="0.2">
      <c r="Y334" s="6"/>
    </row>
    <row r="335" spans="25:25" x14ac:dyDescent="0.2">
      <c r="Y335" s="6"/>
    </row>
    <row r="336" spans="25:25" x14ac:dyDescent="0.2">
      <c r="Y336" s="6"/>
    </row>
    <row r="337" spans="25:25" x14ac:dyDescent="0.2">
      <c r="Y337" s="6"/>
    </row>
    <row r="338" spans="25:25" x14ac:dyDescent="0.2">
      <c r="Y338" s="6"/>
    </row>
    <row r="339" spans="25:25" x14ac:dyDescent="0.2">
      <c r="Y339" s="6"/>
    </row>
    <row r="340" spans="25:25" x14ac:dyDescent="0.2">
      <c r="Y340" s="6"/>
    </row>
    <row r="341" spans="25:25" x14ac:dyDescent="0.2">
      <c r="Y341" s="6"/>
    </row>
    <row r="342" spans="25:25" x14ac:dyDescent="0.2">
      <c r="Y342" s="6"/>
    </row>
    <row r="343" spans="25:25" x14ac:dyDescent="0.2">
      <c r="Y343" s="6"/>
    </row>
    <row r="344" spans="25:25" x14ac:dyDescent="0.2">
      <c r="Y344" s="6"/>
    </row>
    <row r="345" spans="25:25" x14ac:dyDescent="0.2">
      <c r="Y345" s="6"/>
    </row>
    <row r="346" spans="25:25" x14ac:dyDescent="0.2">
      <c r="Y346" s="6"/>
    </row>
    <row r="347" spans="25:25" x14ac:dyDescent="0.2">
      <c r="Y347" s="6"/>
    </row>
    <row r="348" spans="25:25" x14ac:dyDescent="0.2">
      <c r="Y348" s="6"/>
    </row>
    <row r="349" spans="25:25" x14ac:dyDescent="0.2">
      <c r="Y349" s="6"/>
    </row>
    <row r="350" spans="25:25" x14ac:dyDescent="0.2">
      <c r="Y350" s="6"/>
    </row>
    <row r="351" spans="25:25" x14ac:dyDescent="0.2">
      <c r="Y351" s="6"/>
    </row>
    <row r="352" spans="25:25" x14ac:dyDescent="0.2">
      <c r="Y352" s="6"/>
    </row>
    <row r="353" spans="25:25" x14ac:dyDescent="0.2">
      <c r="Y353" s="6"/>
    </row>
    <row r="354" spans="25:25" x14ac:dyDescent="0.2">
      <c r="Y354" s="6"/>
    </row>
    <row r="355" spans="25:25" x14ac:dyDescent="0.2">
      <c r="Y355" s="6"/>
    </row>
    <row r="356" spans="25:25" x14ac:dyDescent="0.2">
      <c r="Y356" s="6"/>
    </row>
    <row r="357" spans="25:25" x14ac:dyDescent="0.2">
      <c r="Y357" s="6"/>
    </row>
    <row r="358" spans="25:25" x14ac:dyDescent="0.2">
      <c r="Y358" s="6"/>
    </row>
    <row r="359" spans="25:25" x14ac:dyDescent="0.2">
      <c r="Y359" s="6"/>
    </row>
    <row r="360" spans="25:25" x14ac:dyDescent="0.2">
      <c r="Y360" s="6"/>
    </row>
    <row r="361" spans="25:25" x14ac:dyDescent="0.2">
      <c r="Y361" s="6"/>
    </row>
    <row r="362" spans="25:25" x14ac:dyDescent="0.2">
      <c r="Y362" s="6"/>
    </row>
    <row r="363" spans="25:25" x14ac:dyDescent="0.2">
      <c r="Y363" s="6"/>
    </row>
    <row r="364" spans="25:25" x14ac:dyDescent="0.2">
      <c r="Y364" s="6"/>
    </row>
    <row r="365" spans="25:25" x14ac:dyDescent="0.2">
      <c r="Y365" s="6"/>
    </row>
    <row r="366" spans="25:25" x14ac:dyDescent="0.2">
      <c r="Y366" s="6"/>
    </row>
    <row r="367" spans="25:25" x14ac:dyDescent="0.2">
      <c r="Y367" s="6"/>
    </row>
    <row r="368" spans="25:25" x14ac:dyDescent="0.2">
      <c r="Y368" s="6"/>
    </row>
    <row r="369" spans="25:25" x14ac:dyDescent="0.2">
      <c r="Y369" s="6"/>
    </row>
    <row r="370" spans="25:25" x14ac:dyDescent="0.2">
      <c r="Y370" s="6"/>
    </row>
    <row r="371" spans="25:25" x14ac:dyDescent="0.2">
      <c r="Y371" s="6"/>
    </row>
    <row r="372" spans="25:25" x14ac:dyDescent="0.2">
      <c r="Y372" s="6"/>
    </row>
    <row r="373" spans="25:25" x14ac:dyDescent="0.2">
      <c r="Y373" s="6"/>
    </row>
    <row r="374" spans="25:25" x14ac:dyDescent="0.2">
      <c r="Y374" s="6"/>
    </row>
    <row r="375" spans="25:25" x14ac:dyDescent="0.2">
      <c r="Y375" s="6"/>
    </row>
    <row r="376" spans="25:25" x14ac:dyDescent="0.2">
      <c r="Y376" s="6"/>
    </row>
    <row r="377" spans="25:25" x14ac:dyDescent="0.2">
      <c r="Y377" s="6"/>
    </row>
    <row r="378" spans="25:25" x14ac:dyDescent="0.2">
      <c r="Y378" s="6"/>
    </row>
  </sheetData>
  <sheetProtection algorithmName="SHA-512" hashValue="RqScvtfqDE8D7EkvDzV0GXT1i+XyJ1dO9sYe17SW1+MpA4nMlYyNrvc4mT9vgoKevgdUe+cRtNVVcb3elFcA8Q==" saltValue="G11K+WwFkp/DOSMn/q96ww==" spinCount="100000" sheet="1" objects="1" scenarios="1" selectLockedCell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387"/>
  <sheetViews>
    <sheetView showGridLines="0" workbookViewId="0">
      <selection activeCell="AA1" sqref="I1:AA1048576"/>
    </sheetView>
  </sheetViews>
  <sheetFormatPr baseColWidth="10" defaultColWidth="11.1640625" defaultRowHeight="16" x14ac:dyDescent="0.2"/>
  <cols>
    <col min="1" max="1" width="7.33203125" bestFit="1" customWidth="1"/>
    <col min="2" max="2" width="9.33203125" bestFit="1" customWidth="1"/>
    <col min="3" max="3" width="11" bestFit="1" customWidth="1"/>
    <col min="4" max="4" width="8" bestFit="1" customWidth="1"/>
    <col min="5" max="5" width="7.33203125" bestFit="1" customWidth="1"/>
    <col min="6" max="7" width="6.33203125" bestFit="1" customWidth="1"/>
    <col min="8" max="8" width="16" bestFit="1" customWidth="1"/>
    <col min="9" max="9" width="26.6640625" style="51" hidden="1" customWidth="1"/>
    <col min="10" max="11" width="8.5" style="3" hidden="1" customWidth="1"/>
    <col min="12" max="23" width="12.1640625" style="1" hidden="1" customWidth="1"/>
    <col min="24" max="24" width="12.1640625" hidden="1" customWidth="1"/>
    <col min="25" max="25" width="10.6640625" style="8" hidden="1" customWidth="1"/>
    <col min="26" max="26" width="29.6640625" style="8" hidden="1" customWidth="1"/>
    <col min="27" max="27" width="10.6640625" style="8" hidden="1" customWidth="1"/>
  </cols>
  <sheetData>
    <row r="1" spans="1:27" x14ac:dyDescent="0.2">
      <c r="A1" s="48" t="s">
        <v>20</v>
      </c>
      <c r="B1" s="48" t="s">
        <v>40</v>
      </c>
      <c r="C1" s="48" t="s">
        <v>41</v>
      </c>
      <c r="D1" s="48" t="s">
        <v>42</v>
      </c>
      <c r="E1" s="48" t="s">
        <v>43</v>
      </c>
      <c r="F1" s="48" t="s">
        <v>49</v>
      </c>
      <c r="G1" s="48" t="s">
        <v>50</v>
      </c>
      <c r="H1" s="48" t="s">
        <v>35</v>
      </c>
      <c r="I1" s="12" t="s">
        <v>38</v>
      </c>
      <c r="J1" s="5"/>
      <c r="K1" s="5"/>
      <c r="M1" s="1" t="s">
        <v>35</v>
      </c>
      <c r="N1" s="1" t="s">
        <v>37</v>
      </c>
      <c r="O1" s="1" t="s">
        <v>93</v>
      </c>
      <c r="P1" s="1" t="s">
        <v>51</v>
      </c>
      <c r="Q1" s="1" t="s">
        <v>36</v>
      </c>
      <c r="R1" s="1" t="s">
        <v>45</v>
      </c>
      <c r="S1" s="1" t="s">
        <v>44</v>
      </c>
      <c r="T1" s="1" t="s">
        <v>43</v>
      </c>
      <c r="U1" s="1" t="s">
        <v>92</v>
      </c>
      <c r="V1" s="1" t="s">
        <v>38</v>
      </c>
      <c r="W1" s="1" t="s">
        <v>39</v>
      </c>
      <c r="Y1" s="8" t="s">
        <v>48</v>
      </c>
      <c r="Z1" s="8" t="s">
        <v>47</v>
      </c>
      <c r="AA1" s="8" t="s">
        <v>91</v>
      </c>
    </row>
    <row r="2" spans="1:27" x14ac:dyDescent="0.2">
      <c r="A2" t="s">
        <v>52</v>
      </c>
      <c r="B2">
        <v>1</v>
      </c>
      <c r="C2" t="s">
        <v>54</v>
      </c>
      <c r="D2">
        <v>50</v>
      </c>
      <c r="E2">
        <v>2.38754</v>
      </c>
      <c r="F2">
        <v>72.959999999999994</v>
      </c>
      <c r="G2">
        <v>74.45</v>
      </c>
      <c r="H2" t="s">
        <v>126</v>
      </c>
      <c r="I2" s="49" t="str">
        <f>A2&amp;"'s "&amp;H2&amp;"-"&amp;B2</f>
        <v>Men's 50m Backstroke-1</v>
      </c>
      <c r="J2" s="2"/>
      <c r="K2" s="2"/>
      <c r="L2" s="8" t="s">
        <v>46</v>
      </c>
      <c r="M2" s="8">
        <f>Calculator!$E14</f>
        <v>0</v>
      </c>
      <c r="N2" s="8">
        <f>Calculator!$I14</f>
        <v>0</v>
      </c>
      <c r="O2" s="8" t="str">
        <f>M2&amp;"-"&amp;N2</f>
        <v>0-0</v>
      </c>
      <c r="P2" s="1">
        <f>Calculator!$G14</f>
        <v>0</v>
      </c>
      <c r="Q2" s="1">
        <f>Calculator!$K14*60 + Calculator!$L14 + Calculator!$M14*0.01</f>
        <v>0</v>
      </c>
      <c r="R2" s="1" t="str">
        <f>IFERROR(ROUND(INDEX($G$2:$G$380, $V2), 2), "")</f>
        <v/>
      </c>
      <c r="S2" s="1" t="str">
        <f t="shared" ref="S2:S31" si="0">IFERROR(ROUND(INDEX($F$2:$F$380, $V2), 2), "")</f>
        <v/>
      </c>
      <c r="T2" s="1" t="str">
        <f t="shared" ref="T2:T31" si="1">IFERROR(INDEX($E$2:$E$380, $V2), "")</f>
        <v/>
      </c>
      <c r="U2" s="1" t="str">
        <f>IFERROR( ROUND(IF($P2="SCM", (($R2/$Q2)^$T2)*1000, (($S2/$Q2)^$T2)*1000), 0), "")</f>
        <v/>
      </c>
      <c r="V2" s="1" t="str">
        <f t="shared" ref="V2:V31" si="2">IFERROR(MATCH($O2, $I$2:$I$380, 0), "")</f>
        <v/>
      </c>
      <c r="W2" s="9" t="str">
        <f>IFERROR(IF($P2="SCM", $R2, $S2)/86400, "")</f>
        <v/>
      </c>
      <c r="Y2" s="8">
        <v>1</v>
      </c>
      <c r="Z2" s="8" t="s">
        <v>58</v>
      </c>
      <c r="AA2" s="8" t="s">
        <v>50</v>
      </c>
    </row>
    <row r="3" spans="1:27" x14ac:dyDescent="0.2">
      <c r="A3" t="s">
        <v>52</v>
      </c>
      <c r="B3">
        <v>1</v>
      </c>
      <c r="C3" t="s">
        <v>54</v>
      </c>
      <c r="D3">
        <v>100</v>
      </c>
      <c r="E3">
        <v>2.38754</v>
      </c>
      <c r="F3">
        <v>149.44999999999999</v>
      </c>
      <c r="G3">
        <v>152.5</v>
      </c>
      <c r="H3" t="s">
        <v>127</v>
      </c>
      <c r="I3" s="49" t="str">
        <f t="shared" ref="I3:I66" si="3">A3&amp;"'s "&amp;H3&amp;"-"&amp;B3</f>
        <v>Men's 100m Backstroke-1</v>
      </c>
      <c r="J3" s="2"/>
      <c r="K3" s="2"/>
      <c r="L3" s="8" t="s">
        <v>82</v>
      </c>
      <c r="M3" s="8">
        <f>Calculator!$E15</f>
        <v>0</v>
      </c>
      <c r="N3" s="8">
        <f>Calculator!$I15</f>
        <v>0</v>
      </c>
      <c r="O3" s="8" t="str">
        <f t="shared" ref="O3:O12" si="4">M3&amp;"-"&amp;N3</f>
        <v>0-0</v>
      </c>
      <c r="P3" s="1">
        <f>Calculator!$G15</f>
        <v>0</v>
      </c>
      <c r="Q3" s="1">
        <f>Calculator!$K15*60 + Calculator!$L15 + Calculator!$M15*0.01</f>
        <v>0</v>
      </c>
      <c r="R3" s="1" t="str">
        <f t="shared" ref="R3:R31" si="5">IFERROR(ROUND(INDEX($G$2:$G$380, $V3), 2), "")</f>
        <v/>
      </c>
      <c r="S3" s="1" t="str">
        <f t="shared" si="0"/>
        <v/>
      </c>
      <c r="T3" s="1" t="str">
        <f t="shared" si="1"/>
        <v/>
      </c>
      <c r="U3" s="1" t="str">
        <f t="shared" ref="U3:U31" si="6">IFERROR( ROUND(IF($P3="SCM", (($R3/$Q3)^$T3)*1000, (($S3/$Q3)^$T3)*1000), 0), "")</f>
        <v/>
      </c>
      <c r="V3" s="1" t="str">
        <f t="shared" si="2"/>
        <v/>
      </c>
      <c r="W3" s="9" t="str">
        <f t="shared" ref="W3:W31" si="7">IFERROR(IF($P3="SCM", $R3, $S3)/86400, "")</f>
        <v/>
      </c>
      <c r="Y3" s="8">
        <v>2</v>
      </c>
      <c r="Z3" s="8" t="s">
        <v>59</v>
      </c>
      <c r="AA3" s="8" t="s">
        <v>49</v>
      </c>
    </row>
    <row r="4" spans="1:27" x14ac:dyDescent="0.2">
      <c r="A4" t="s">
        <v>52</v>
      </c>
      <c r="B4">
        <v>1</v>
      </c>
      <c r="C4" t="s">
        <v>55</v>
      </c>
      <c r="D4">
        <v>50</v>
      </c>
      <c r="E4">
        <v>2.38754</v>
      </c>
      <c r="F4">
        <v>92.01</v>
      </c>
      <c r="G4">
        <v>93.89</v>
      </c>
      <c r="H4" t="s">
        <v>128</v>
      </c>
      <c r="I4" s="49" t="str">
        <f t="shared" si="3"/>
        <v>Men's 50m Breaststroke-1</v>
      </c>
      <c r="J4" s="2"/>
      <c r="K4" s="2"/>
      <c r="L4" s="8" t="s">
        <v>83</v>
      </c>
      <c r="M4" s="8">
        <f>Calculator!$E16</f>
        <v>0</v>
      </c>
      <c r="N4" s="8">
        <f>Calculator!$I16</f>
        <v>0</v>
      </c>
      <c r="O4" s="8" t="str">
        <f t="shared" si="4"/>
        <v>0-0</v>
      </c>
      <c r="P4" s="1">
        <f>Calculator!$G16</f>
        <v>0</v>
      </c>
      <c r="Q4" s="1">
        <f>Calculator!$K16*60 + Calculator!$L16 + Calculator!$M16*0.01</f>
        <v>0</v>
      </c>
      <c r="R4" s="1" t="str">
        <f t="shared" si="5"/>
        <v/>
      </c>
      <c r="S4" s="1" t="str">
        <f t="shared" si="0"/>
        <v/>
      </c>
      <c r="T4" s="1" t="str">
        <f t="shared" si="1"/>
        <v/>
      </c>
      <c r="U4" s="1" t="str">
        <f t="shared" si="6"/>
        <v/>
      </c>
      <c r="V4" s="1" t="str">
        <f t="shared" si="2"/>
        <v/>
      </c>
      <c r="W4" s="9" t="str">
        <f t="shared" si="7"/>
        <v/>
      </c>
      <c r="Y4" s="8">
        <v>3</v>
      </c>
      <c r="Z4" s="8" t="s">
        <v>60</v>
      </c>
    </row>
    <row r="5" spans="1:27" x14ac:dyDescent="0.2">
      <c r="A5" t="s">
        <v>52</v>
      </c>
      <c r="B5">
        <v>1</v>
      </c>
      <c r="C5" t="s">
        <v>57</v>
      </c>
      <c r="D5">
        <v>50</v>
      </c>
      <c r="E5">
        <v>2.38754</v>
      </c>
      <c r="F5">
        <v>125.39</v>
      </c>
      <c r="G5">
        <v>127.95</v>
      </c>
      <c r="H5" t="s">
        <v>130</v>
      </c>
      <c r="I5" s="49" t="str">
        <f t="shared" si="3"/>
        <v>Men's 50m Butterfly-1</v>
      </c>
      <c r="J5" s="2"/>
      <c r="K5" s="2"/>
      <c r="L5" s="8" t="s">
        <v>84</v>
      </c>
      <c r="M5" s="8">
        <f>Calculator!$E17</f>
        <v>0</v>
      </c>
      <c r="N5" s="8">
        <f>Calculator!$I17</f>
        <v>0</v>
      </c>
      <c r="O5" s="8" t="str">
        <f t="shared" si="4"/>
        <v>0-0</v>
      </c>
      <c r="P5" s="1">
        <f>Calculator!$G17</f>
        <v>0</v>
      </c>
      <c r="Q5" s="1">
        <f>Calculator!$K17*60 + Calculator!$L17 + Calculator!$M17*0.01</f>
        <v>0</v>
      </c>
      <c r="R5" s="1" t="str">
        <f t="shared" si="5"/>
        <v/>
      </c>
      <c r="S5" s="1" t="str">
        <f t="shared" si="0"/>
        <v/>
      </c>
      <c r="T5" s="1" t="str">
        <f t="shared" si="1"/>
        <v/>
      </c>
      <c r="U5" s="1" t="str">
        <f t="shared" si="6"/>
        <v/>
      </c>
      <c r="V5" s="1" t="str">
        <f t="shared" si="2"/>
        <v/>
      </c>
      <c r="W5" s="9" t="str">
        <f t="shared" si="7"/>
        <v/>
      </c>
      <c r="Y5" s="8">
        <v>4</v>
      </c>
      <c r="Z5" s="8" t="s">
        <v>61</v>
      </c>
    </row>
    <row r="6" spans="1:27" x14ac:dyDescent="0.2">
      <c r="A6" t="s">
        <v>52</v>
      </c>
      <c r="B6">
        <v>1</v>
      </c>
      <c r="C6" t="s">
        <v>56</v>
      </c>
      <c r="D6">
        <v>50</v>
      </c>
      <c r="E6">
        <v>2.38754</v>
      </c>
      <c r="F6">
        <v>96.09</v>
      </c>
      <c r="G6">
        <v>98.05</v>
      </c>
      <c r="H6" t="s">
        <v>132</v>
      </c>
      <c r="I6" s="49" t="str">
        <f t="shared" si="3"/>
        <v>Men's 50m Freestyle-1</v>
      </c>
      <c r="J6" s="2"/>
      <c r="K6" s="2"/>
      <c r="L6" s="8" t="s">
        <v>85</v>
      </c>
      <c r="M6" s="8">
        <f>Calculator!$E18</f>
        <v>0</v>
      </c>
      <c r="N6" s="8">
        <f>Calculator!$I18</f>
        <v>0</v>
      </c>
      <c r="O6" s="8" t="str">
        <f t="shared" si="4"/>
        <v>0-0</v>
      </c>
      <c r="P6" s="1">
        <f>Calculator!$G18</f>
        <v>0</v>
      </c>
      <c r="Q6" s="1">
        <f>Calculator!$K18*60 + Calculator!$L18 + Calculator!$M18*0.01</f>
        <v>0</v>
      </c>
      <c r="R6" s="1" t="str">
        <f t="shared" si="5"/>
        <v/>
      </c>
      <c r="S6" s="1" t="str">
        <f t="shared" si="0"/>
        <v/>
      </c>
      <c r="T6" s="1" t="str">
        <f t="shared" si="1"/>
        <v/>
      </c>
      <c r="U6" s="1" t="str">
        <f t="shared" si="6"/>
        <v/>
      </c>
      <c r="V6" s="1" t="str">
        <f t="shared" si="2"/>
        <v/>
      </c>
      <c r="W6" s="9" t="str">
        <f t="shared" si="7"/>
        <v/>
      </c>
      <c r="Y6" s="8">
        <v>5</v>
      </c>
      <c r="Z6" s="8" t="s">
        <v>62</v>
      </c>
    </row>
    <row r="7" spans="1:27" x14ac:dyDescent="0.2">
      <c r="A7" t="s">
        <v>52</v>
      </c>
      <c r="B7">
        <v>1</v>
      </c>
      <c r="C7" t="s">
        <v>56</v>
      </c>
      <c r="D7">
        <v>100</v>
      </c>
      <c r="E7">
        <v>2.38754</v>
      </c>
      <c r="F7">
        <v>188.9</v>
      </c>
      <c r="G7">
        <v>192.76</v>
      </c>
      <c r="H7" t="s">
        <v>133</v>
      </c>
      <c r="I7" s="49" t="str">
        <f t="shared" si="3"/>
        <v>Men's 100m Freestyle-1</v>
      </c>
      <c r="J7" s="2"/>
      <c r="K7" s="2"/>
      <c r="L7" s="8" t="s">
        <v>86</v>
      </c>
      <c r="M7" s="8">
        <f>Calculator!$E19</f>
        <v>0</v>
      </c>
      <c r="N7" s="8">
        <f>Calculator!$I19</f>
        <v>0</v>
      </c>
      <c r="O7" s="8" t="str">
        <f t="shared" si="4"/>
        <v>0-0</v>
      </c>
      <c r="P7" s="1">
        <f>Calculator!$G19</f>
        <v>0</v>
      </c>
      <c r="Q7" s="1">
        <f>Calculator!$K19*60 + Calculator!$L19 + Calculator!$M19*0.01</f>
        <v>0</v>
      </c>
      <c r="R7" s="1" t="str">
        <f t="shared" si="5"/>
        <v/>
      </c>
      <c r="S7" s="1" t="str">
        <f t="shared" si="0"/>
        <v/>
      </c>
      <c r="T7" s="1" t="str">
        <f t="shared" si="1"/>
        <v/>
      </c>
      <c r="U7" s="1" t="str">
        <f t="shared" si="6"/>
        <v/>
      </c>
      <c r="V7" s="1" t="str">
        <f t="shared" si="2"/>
        <v/>
      </c>
      <c r="W7" s="9" t="str">
        <f t="shared" si="7"/>
        <v/>
      </c>
      <c r="Y7" s="8">
        <v>6</v>
      </c>
      <c r="Z7" s="8" t="s">
        <v>63</v>
      </c>
    </row>
    <row r="8" spans="1:27" x14ac:dyDescent="0.2">
      <c r="A8" t="s">
        <v>52</v>
      </c>
      <c r="B8">
        <v>1</v>
      </c>
      <c r="C8" t="s">
        <v>56</v>
      </c>
      <c r="D8">
        <v>200</v>
      </c>
      <c r="E8">
        <v>2.38754</v>
      </c>
      <c r="F8">
        <v>395.77</v>
      </c>
      <c r="G8">
        <v>403.85</v>
      </c>
      <c r="H8" t="s">
        <v>134</v>
      </c>
      <c r="I8" s="49" t="str">
        <f t="shared" si="3"/>
        <v>Men's 200m Freestyle-1</v>
      </c>
      <c r="J8" s="2"/>
      <c r="K8" s="2"/>
      <c r="L8" s="8" t="s">
        <v>87</v>
      </c>
      <c r="M8" s="8">
        <f>Calculator!$E20</f>
        <v>0</v>
      </c>
      <c r="N8" s="8">
        <f>Calculator!$I20</f>
        <v>0</v>
      </c>
      <c r="O8" s="8" t="str">
        <f t="shared" si="4"/>
        <v>0-0</v>
      </c>
      <c r="P8" s="1">
        <f>Calculator!$G20</f>
        <v>0</v>
      </c>
      <c r="Q8" s="1">
        <f>Calculator!$K20*60 + Calculator!$L20 + Calculator!$M20*0.01</f>
        <v>0</v>
      </c>
      <c r="R8" s="1" t="str">
        <f t="shared" si="5"/>
        <v/>
      </c>
      <c r="S8" s="1" t="str">
        <f t="shared" si="0"/>
        <v/>
      </c>
      <c r="T8" s="1" t="str">
        <f t="shared" si="1"/>
        <v/>
      </c>
      <c r="U8" s="1" t="str">
        <f t="shared" si="6"/>
        <v/>
      </c>
      <c r="V8" s="1" t="str">
        <f t="shared" si="2"/>
        <v/>
      </c>
      <c r="W8" s="9" t="str">
        <f t="shared" si="7"/>
        <v/>
      </c>
      <c r="Y8" s="8">
        <v>7</v>
      </c>
      <c r="Z8" s="8" t="s">
        <v>64</v>
      </c>
    </row>
    <row r="9" spans="1:27" x14ac:dyDescent="0.2">
      <c r="A9" t="s">
        <v>52</v>
      </c>
      <c r="B9">
        <v>1</v>
      </c>
      <c r="C9" t="s">
        <v>137</v>
      </c>
      <c r="D9">
        <v>150</v>
      </c>
      <c r="E9">
        <v>2.38754</v>
      </c>
      <c r="F9">
        <v>310.35000000000002</v>
      </c>
      <c r="G9">
        <v>316.68</v>
      </c>
      <c r="H9" t="s">
        <v>138</v>
      </c>
      <c r="I9" s="49" t="str">
        <f t="shared" si="3"/>
        <v>Men's 150m Individual Medley-1</v>
      </c>
      <c r="J9" s="2"/>
      <c r="K9" s="2"/>
      <c r="L9" s="8" t="s">
        <v>88</v>
      </c>
      <c r="M9" s="8">
        <f>Calculator!$E21</f>
        <v>0</v>
      </c>
      <c r="N9" s="8">
        <f>Calculator!$I21</f>
        <v>0</v>
      </c>
      <c r="O9" s="8" t="str">
        <f t="shared" si="4"/>
        <v>0-0</v>
      </c>
      <c r="P9" s="1">
        <f>Calculator!$G21</f>
        <v>0</v>
      </c>
      <c r="Q9" s="1">
        <f>Calculator!$K21*60 + Calculator!$L21 + Calculator!$M21*0.01</f>
        <v>0</v>
      </c>
      <c r="R9" s="1" t="str">
        <f t="shared" si="5"/>
        <v/>
      </c>
      <c r="S9" s="1" t="str">
        <f t="shared" si="0"/>
        <v/>
      </c>
      <c r="T9" s="1" t="str">
        <f t="shared" si="1"/>
        <v/>
      </c>
      <c r="U9" s="1" t="str">
        <f t="shared" si="6"/>
        <v/>
      </c>
      <c r="V9" s="1" t="str">
        <f t="shared" si="2"/>
        <v/>
      </c>
      <c r="W9" s="9" t="str">
        <f t="shared" si="7"/>
        <v/>
      </c>
      <c r="Y9" s="8">
        <v>8</v>
      </c>
      <c r="Z9" s="8" t="s">
        <v>65</v>
      </c>
    </row>
    <row r="10" spans="1:27" x14ac:dyDescent="0.2">
      <c r="A10" t="s">
        <v>52</v>
      </c>
      <c r="B10">
        <v>2</v>
      </c>
      <c r="C10" t="s">
        <v>54</v>
      </c>
      <c r="D10">
        <v>50</v>
      </c>
      <c r="E10">
        <v>2.4162699999999999</v>
      </c>
      <c r="F10">
        <v>56.34</v>
      </c>
      <c r="G10">
        <v>57.49</v>
      </c>
      <c r="H10" t="s">
        <v>126</v>
      </c>
      <c r="I10" s="49" t="str">
        <f t="shared" si="3"/>
        <v>Men's 50m Backstroke-2</v>
      </c>
      <c r="J10" s="2"/>
      <c r="K10" s="2"/>
      <c r="L10" s="8" t="s">
        <v>89</v>
      </c>
      <c r="M10" s="8">
        <f>Calculator!$E22</f>
        <v>0</v>
      </c>
      <c r="N10" s="8">
        <f>Calculator!$I22</f>
        <v>0</v>
      </c>
      <c r="O10" s="8" t="str">
        <f t="shared" si="4"/>
        <v>0-0</v>
      </c>
      <c r="P10" s="1">
        <f>Calculator!$G22</f>
        <v>0</v>
      </c>
      <c r="Q10" s="1">
        <f>Calculator!$K22*60 + Calculator!$L22 + Calculator!$M22*0.01</f>
        <v>0</v>
      </c>
      <c r="R10" s="1" t="str">
        <f t="shared" si="5"/>
        <v/>
      </c>
      <c r="S10" s="1" t="str">
        <f t="shared" si="0"/>
        <v/>
      </c>
      <c r="T10" s="1" t="str">
        <f t="shared" si="1"/>
        <v/>
      </c>
      <c r="U10" s="1" t="str">
        <f t="shared" si="6"/>
        <v/>
      </c>
      <c r="V10" s="1" t="str">
        <f t="shared" si="2"/>
        <v/>
      </c>
      <c r="W10" s="9" t="str">
        <f t="shared" si="7"/>
        <v/>
      </c>
      <c r="Y10" s="8">
        <v>9</v>
      </c>
      <c r="Z10" s="8" t="s">
        <v>66</v>
      </c>
    </row>
    <row r="11" spans="1:27" x14ac:dyDescent="0.2">
      <c r="A11" t="s">
        <v>52</v>
      </c>
      <c r="B11">
        <v>2</v>
      </c>
      <c r="C11" t="s">
        <v>54</v>
      </c>
      <c r="D11">
        <v>100</v>
      </c>
      <c r="E11">
        <v>2.4162699999999999</v>
      </c>
      <c r="F11">
        <v>120.41</v>
      </c>
      <c r="G11">
        <v>122.87</v>
      </c>
      <c r="H11" t="s">
        <v>127</v>
      </c>
      <c r="I11" s="49" t="str">
        <f t="shared" si="3"/>
        <v>Men's 100m Backstroke-2</v>
      </c>
      <c r="J11" s="2"/>
      <c r="K11" s="2"/>
      <c r="L11" s="8" t="s">
        <v>90</v>
      </c>
      <c r="M11" s="8">
        <f>Calculator!$E23</f>
        <v>0</v>
      </c>
      <c r="N11" s="8">
        <f>Calculator!$I23</f>
        <v>0</v>
      </c>
      <c r="O11" s="8" t="str">
        <f t="shared" si="4"/>
        <v>0-0</v>
      </c>
      <c r="P11" s="1">
        <f>Calculator!$G23</f>
        <v>0</v>
      </c>
      <c r="Q11" s="1">
        <f>Calculator!$K23*60 + Calculator!$L23 + Calculator!$M23*0.01</f>
        <v>0</v>
      </c>
      <c r="R11" s="1" t="str">
        <f t="shared" si="5"/>
        <v/>
      </c>
      <c r="S11" s="1" t="str">
        <f t="shared" si="0"/>
        <v/>
      </c>
      <c r="T11" s="1" t="str">
        <f t="shared" si="1"/>
        <v/>
      </c>
      <c r="U11" s="1" t="str">
        <f t="shared" si="6"/>
        <v/>
      </c>
      <c r="V11" s="1" t="str">
        <f t="shared" si="2"/>
        <v/>
      </c>
      <c r="W11" s="9" t="str">
        <f t="shared" si="7"/>
        <v/>
      </c>
      <c r="Y11" s="8">
        <v>10</v>
      </c>
      <c r="Z11" s="8" t="s">
        <v>67</v>
      </c>
    </row>
    <row r="12" spans="1:27" x14ac:dyDescent="0.2">
      <c r="A12" t="s">
        <v>52</v>
      </c>
      <c r="B12">
        <v>2</v>
      </c>
      <c r="C12" t="s">
        <v>55</v>
      </c>
      <c r="D12">
        <v>50</v>
      </c>
      <c r="E12">
        <v>2.4162699999999999</v>
      </c>
      <c r="F12">
        <v>58.41</v>
      </c>
      <c r="G12">
        <v>59.6</v>
      </c>
      <c r="H12" t="s">
        <v>128</v>
      </c>
      <c r="I12" s="49" t="str">
        <f t="shared" si="3"/>
        <v>Men's 50m Breaststroke-2</v>
      </c>
      <c r="J12" s="2"/>
      <c r="K12" s="2"/>
      <c r="L12" s="8" t="s">
        <v>105</v>
      </c>
      <c r="M12" s="8">
        <f>Calculator!$E24</f>
        <v>0</v>
      </c>
      <c r="N12" s="8">
        <f>Calculator!$I24</f>
        <v>0</v>
      </c>
      <c r="O12" s="8" t="str">
        <f t="shared" si="4"/>
        <v>0-0</v>
      </c>
      <c r="P12" s="1">
        <f>Calculator!$G24</f>
        <v>0</v>
      </c>
      <c r="Q12" s="1">
        <f>Calculator!$K24*60 + Calculator!$L24 + Calculator!$M24*0.01</f>
        <v>0</v>
      </c>
      <c r="R12" s="1" t="str">
        <f t="shared" si="5"/>
        <v/>
      </c>
      <c r="S12" s="1" t="str">
        <f t="shared" si="0"/>
        <v/>
      </c>
      <c r="T12" s="1" t="str">
        <f t="shared" si="1"/>
        <v/>
      </c>
      <c r="U12" s="1" t="str">
        <f t="shared" si="6"/>
        <v/>
      </c>
      <c r="V12" s="1" t="str">
        <f t="shared" si="2"/>
        <v/>
      </c>
      <c r="W12" s="9" t="str">
        <f t="shared" si="7"/>
        <v/>
      </c>
      <c r="Y12" s="8">
        <v>11</v>
      </c>
      <c r="Z12" s="8" t="s">
        <v>68</v>
      </c>
    </row>
    <row r="13" spans="1:27" x14ac:dyDescent="0.2">
      <c r="A13" t="s">
        <v>52</v>
      </c>
      <c r="B13">
        <v>2</v>
      </c>
      <c r="C13" t="s">
        <v>57</v>
      </c>
      <c r="D13">
        <v>50</v>
      </c>
      <c r="E13">
        <v>2.4162699999999999</v>
      </c>
      <c r="F13">
        <v>88.85</v>
      </c>
      <c r="G13">
        <v>90.66</v>
      </c>
      <c r="H13" t="s">
        <v>130</v>
      </c>
      <c r="I13" s="49" t="str">
        <f t="shared" si="3"/>
        <v>Men's 50m Butterfly-2</v>
      </c>
      <c r="J13" s="2"/>
      <c r="K13" s="2"/>
      <c r="L13" s="8" t="s">
        <v>106</v>
      </c>
      <c r="M13" s="8">
        <f>Calculator!$E25</f>
        <v>0</v>
      </c>
      <c r="N13" s="8">
        <f>Calculator!$I25</f>
        <v>0</v>
      </c>
      <c r="O13" s="8" t="str">
        <f t="shared" ref="O13:O31" si="8">M13&amp;"-"&amp;N13</f>
        <v>0-0</v>
      </c>
      <c r="P13" s="1">
        <f>Calculator!$G25</f>
        <v>0</v>
      </c>
      <c r="Q13" s="1">
        <f>Calculator!$K25*60 + Calculator!$L25 + Calculator!$M25*0.01</f>
        <v>0</v>
      </c>
      <c r="R13" s="1" t="str">
        <f t="shared" si="5"/>
        <v/>
      </c>
      <c r="S13" s="1" t="str">
        <f t="shared" si="0"/>
        <v/>
      </c>
      <c r="T13" s="1" t="str">
        <f t="shared" si="1"/>
        <v/>
      </c>
      <c r="U13" s="1" t="str">
        <f t="shared" si="6"/>
        <v/>
      </c>
      <c r="V13" s="1" t="str">
        <f t="shared" si="2"/>
        <v/>
      </c>
      <c r="W13" s="9" t="str">
        <f t="shared" si="7"/>
        <v/>
      </c>
      <c r="Y13" s="8">
        <v>12</v>
      </c>
      <c r="Z13" s="8" t="s">
        <v>69</v>
      </c>
    </row>
    <row r="14" spans="1:27" x14ac:dyDescent="0.2">
      <c r="A14" t="s">
        <v>52</v>
      </c>
      <c r="B14">
        <v>2</v>
      </c>
      <c r="C14" t="s">
        <v>56</v>
      </c>
      <c r="D14">
        <v>50</v>
      </c>
      <c r="E14">
        <v>2.4162699999999999</v>
      </c>
      <c r="F14">
        <v>58.27</v>
      </c>
      <c r="G14">
        <v>59.46</v>
      </c>
      <c r="H14" t="s">
        <v>132</v>
      </c>
      <c r="I14" s="49" t="str">
        <f t="shared" si="3"/>
        <v>Men's 50m Freestyle-2</v>
      </c>
      <c r="J14" s="2"/>
      <c r="K14" s="2"/>
      <c r="L14" s="8" t="s">
        <v>107</v>
      </c>
      <c r="M14" s="8">
        <f>Calculator!$E26</f>
        <v>0</v>
      </c>
      <c r="N14" s="8">
        <f>Calculator!$I26</f>
        <v>0</v>
      </c>
      <c r="O14" s="8" t="str">
        <f t="shared" si="8"/>
        <v>0-0</v>
      </c>
      <c r="P14" s="1">
        <f>Calculator!$G26</f>
        <v>0</v>
      </c>
      <c r="Q14" s="1">
        <f>Calculator!$K26*60 + Calculator!$L26 + Calculator!$M26*0.01</f>
        <v>0</v>
      </c>
      <c r="R14" s="1" t="str">
        <f t="shared" si="5"/>
        <v/>
      </c>
      <c r="S14" s="1" t="str">
        <f t="shared" si="0"/>
        <v/>
      </c>
      <c r="T14" s="1" t="str">
        <f t="shared" si="1"/>
        <v/>
      </c>
      <c r="U14" s="1" t="str">
        <f t="shared" si="6"/>
        <v/>
      </c>
      <c r="V14" s="1" t="str">
        <f t="shared" si="2"/>
        <v/>
      </c>
      <c r="W14" s="9" t="str">
        <f t="shared" si="7"/>
        <v/>
      </c>
      <c r="Y14" s="8">
        <v>13</v>
      </c>
      <c r="Z14" s="8" t="s">
        <v>70</v>
      </c>
    </row>
    <row r="15" spans="1:27" x14ac:dyDescent="0.2">
      <c r="A15" t="s">
        <v>52</v>
      </c>
      <c r="B15">
        <v>2</v>
      </c>
      <c r="C15" t="s">
        <v>56</v>
      </c>
      <c r="D15">
        <v>100</v>
      </c>
      <c r="E15">
        <v>2.4162699999999999</v>
      </c>
      <c r="F15">
        <v>128.91</v>
      </c>
      <c r="G15">
        <v>131.54</v>
      </c>
      <c r="H15" t="s">
        <v>133</v>
      </c>
      <c r="I15" s="49" t="str">
        <f t="shared" si="3"/>
        <v>Men's 100m Freestyle-2</v>
      </c>
      <c r="J15" s="2"/>
      <c r="K15" s="2"/>
      <c r="L15" s="8" t="s">
        <v>108</v>
      </c>
      <c r="M15" s="8">
        <f>Calculator!$E27</f>
        <v>0</v>
      </c>
      <c r="N15" s="8">
        <f>Calculator!$I27</f>
        <v>0</v>
      </c>
      <c r="O15" s="8" t="str">
        <f t="shared" si="8"/>
        <v>0-0</v>
      </c>
      <c r="P15" s="1">
        <f>Calculator!$G27</f>
        <v>0</v>
      </c>
      <c r="Q15" s="1">
        <f>Calculator!$K27*60 + Calculator!$L27 + Calculator!$M27*0.01</f>
        <v>0</v>
      </c>
      <c r="R15" s="1" t="str">
        <f t="shared" si="5"/>
        <v/>
      </c>
      <c r="S15" s="1" t="str">
        <f t="shared" si="0"/>
        <v/>
      </c>
      <c r="T15" s="1" t="str">
        <f t="shared" si="1"/>
        <v/>
      </c>
      <c r="U15" s="1" t="str">
        <f t="shared" si="6"/>
        <v/>
      </c>
      <c r="V15" s="1" t="str">
        <f t="shared" si="2"/>
        <v/>
      </c>
      <c r="W15" s="9" t="str">
        <f t="shared" si="7"/>
        <v/>
      </c>
      <c r="Y15" s="8">
        <v>14</v>
      </c>
      <c r="Z15" s="8" t="s">
        <v>71</v>
      </c>
    </row>
    <row r="16" spans="1:27" x14ac:dyDescent="0.2">
      <c r="A16" t="s">
        <v>52</v>
      </c>
      <c r="B16">
        <v>2</v>
      </c>
      <c r="C16" t="s">
        <v>56</v>
      </c>
      <c r="D16">
        <v>200</v>
      </c>
      <c r="E16">
        <v>2.4162699999999999</v>
      </c>
      <c r="F16">
        <v>250.98</v>
      </c>
      <c r="G16">
        <v>256.10000000000002</v>
      </c>
      <c r="H16" t="s">
        <v>134</v>
      </c>
      <c r="I16" s="49" t="str">
        <f t="shared" si="3"/>
        <v>Men's 200m Freestyle-2</v>
      </c>
      <c r="J16" s="2"/>
      <c r="K16" s="2"/>
      <c r="L16" s="8" t="s">
        <v>109</v>
      </c>
      <c r="M16" s="8">
        <f>Calculator!$E28</f>
        <v>0</v>
      </c>
      <c r="N16" s="8">
        <f>Calculator!$I28</f>
        <v>0</v>
      </c>
      <c r="O16" s="8" t="str">
        <f t="shared" si="8"/>
        <v>0-0</v>
      </c>
      <c r="P16" s="1">
        <f>Calculator!$G28</f>
        <v>0</v>
      </c>
      <c r="Q16" s="1">
        <f>Calculator!$K28*60 + Calculator!$L28 + Calculator!$M28*0.01</f>
        <v>0</v>
      </c>
      <c r="R16" s="1" t="str">
        <f t="shared" si="5"/>
        <v/>
      </c>
      <c r="S16" s="1" t="str">
        <f t="shared" si="0"/>
        <v/>
      </c>
      <c r="T16" s="1" t="str">
        <f t="shared" si="1"/>
        <v/>
      </c>
      <c r="U16" s="1" t="str">
        <f t="shared" si="6"/>
        <v/>
      </c>
      <c r="V16" s="1" t="str">
        <f t="shared" si="2"/>
        <v/>
      </c>
      <c r="W16" s="9" t="str">
        <f t="shared" si="7"/>
        <v/>
      </c>
      <c r="Z16" s="8" t="s">
        <v>72</v>
      </c>
    </row>
    <row r="17" spans="1:26" x14ac:dyDescent="0.2">
      <c r="A17" t="s">
        <v>52</v>
      </c>
      <c r="B17">
        <v>2</v>
      </c>
      <c r="C17" t="s">
        <v>137</v>
      </c>
      <c r="D17">
        <v>150</v>
      </c>
      <c r="E17">
        <v>2.4162699999999999</v>
      </c>
      <c r="F17">
        <v>244.68</v>
      </c>
      <c r="G17">
        <v>249.67</v>
      </c>
      <c r="H17" t="s">
        <v>138</v>
      </c>
      <c r="I17" s="49" t="str">
        <f t="shared" si="3"/>
        <v>Men's 150m Individual Medley-2</v>
      </c>
      <c r="J17" s="2"/>
      <c r="K17" s="2"/>
      <c r="L17" s="8" t="s">
        <v>110</v>
      </c>
      <c r="M17" s="8">
        <f>Calculator!$E29</f>
        <v>0</v>
      </c>
      <c r="N17" s="8">
        <f>Calculator!$I29</f>
        <v>0</v>
      </c>
      <c r="O17" s="8" t="str">
        <f t="shared" si="8"/>
        <v>0-0</v>
      </c>
      <c r="P17" s="1">
        <f>Calculator!$G29</f>
        <v>0</v>
      </c>
      <c r="Q17" s="1">
        <f>Calculator!$K29*60 + Calculator!$L29 + Calculator!$M29*0.01</f>
        <v>0</v>
      </c>
      <c r="R17" s="1" t="str">
        <f t="shared" si="5"/>
        <v/>
      </c>
      <c r="S17" s="1" t="str">
        <f t="shared" si="0"/>
        <v/>
      </c>
      <c r="T17" s="1" t="str">
        <f t="shared" si="1"/>
        <v/>
      </c>
      <c r="U17" s="1" t="str">
        <f t="shared" si="6"/>
        <v/>
      </c>
      <c r="V17" s="1" t="str">
        <f t="shared" si="2"/>
        <v/>
      </c>
      <c r="W17" s="9" t="str">
        <f t="shared" si="7"/>
        <v/>
      </c>
      <c r="Z17" s="8" t="s">
        <v>73</v>
      </c>
    </row>
    <row r="18" spans="1:26" x14ac:dyDescent="0.2">
      <c r="A18" t="s">
        <v>52</v>
      </c>
      <c r="B18">
        <v>3</v>
      </c>
      <c r="C18" t="s">
        <v>54</v>
      </c>
      <c r="D18">
        <v>50</v>
      </c>
      <c r="E18">
        <v>2.4449900000000002</v>
      </c>
      <c r="F18">
        <v>45.18</v>
      </c>
      <c r="G18">
        <v>46.1</v>
      </c>
      <c r="H18" t="s">
        <v>126</v>
      </c>
      <c r="I18" s="49" t="str">
        <f t="shared" si="3"/>
        <v>Men's 50m Backstroke-3</v>
      </c>
      <c r="J18" s="2"/>
      <c r="K18" s="2"/>
      <c r="L18" s="8" t="s">
        <v>111</v>
      </c>
      <c r="M18" s="8">
        <f>Calculator!$E30</f>
        <v>0</v>
      </c>
      <c r="N18" s="8">
        <f>Calculator!$I30</f>
        <v>0</v>
      </c>
      <c r="O18" s="8" t="str">
        <f t="shared" si="8"/>
        <v>0-0</v>
      </c>
      <c r="P18" s="1">
        <f>Calculator!$G30</f>
        <v>0</v>
      </c>
      <c r="Q18" s="1">
        <f>Calculator!$K30*60 + Calculator!$L30 + Calculator!$M30*0.01</f>
        <v>0</v>
      </c>
      <c r="R18" s="1" t="str">
        <f t="shared" si="5"/>
        <v/>
      </c>
      <c r="S18" s="1" t="str">
        <f t="shared" si="0"/>
        <v/>
      </c>
      <c r="T18" s="1" t="str">
        <f t="shared" si="1"/>
        <v/>
      </c>
      <c r="U18" s="1" t="str">
        <f t="shared" si="6"/>
        <v/>
      </c>
      <c r="V18" s="1" t="str">
        <f t="shared" si="2"/>
        <v/>
      </c>
      <c r="W18" s="9" t="str">
        <f t="shared" si="7"/>
        <v/>
      </c>
      <c r="Z18" s="8" t="s">
        <v>74</v>
      </c>
    </row>
    <row r="19" spans="1:26" x14ac:dyDescent="0.2">
      <c r="A19" t="s">
        <v>52</v>
      </c>
      <c r="B19">
        <v>3</v>
      </c>
      <c r="C19" t="s">
        <v>55</v>
      </c>
      <c r="D19">
        <v>50</v>
      </c>
      <c r="E19">
        <v>2.4449900000000002</v>
      </c>
      <c r="F19">
        <v>48.91</v>
      </c>
      <c r="G19">
        <v>49.91</v>
      </c>
      <c r="H19" t="s">
        <v>128</v>
      </c>
      <c r="I19" s="49" t="str">
        <f t="shared" si="3"/>
        <v>Men's 50m Breaststroke-3</v>
      </c>
      <c r="J19" s="2"/>
      <c r="K19" s="2"/>
      <c r="L19" s="8" t="s">
        <v>112</v>
      </c>
      <c r="M19" s="8">
        <f>Calculator!$E31</f>
        <v>0</v>
      </c>
      <c r="N19" s="8">
        <f>Calculator!$I31</f>
        <v>0</v>
      </c>
      <c r="O19" s="8" t="str">
        <f t="shared" si="8"/>
        <v>0-0</v>
      </c>
      <c r="P19" s="1">
        <f>Calculator!$G31</f>
        <v>0</v>
      </c>
      <c r="Q19" s="1">
        <f>Calculator!$K31*60 + Calculator!$L31 + Calculator!$M31*0.01</f>
        <v>0</v>
      </c>
      <c r="R19" s="1" t="str">
        <f t="shared" si="5"/>
        <v/>
      </c>
      <c r="S19" s="1" t="str">
        <f t="shared" si="0"/>
        <v/>
      </c>
      <c r="T19" s="1" t="str">
        <f t="shared" si="1"/>
        <v/>
      </c>
      <c r="U19" s="1" t="str">
        <f t="shared" si="6"/>
        <v/>
      </c>
      <c r="V19" s="1" t="str">
        <f t="shared" si="2"/>
        <v/>
      </c>
      <c r="W19" s="9" t="str">
        <f t="shared" si="7"/>
        <v/>
      </c>
      <c r="Z19" s="8" t="s">
        <v>75</v>
      </c>
    </row>
    <row r="20" spans="1:26" x14ac:dyDescent="0.2">
      <c r="A20" t="s">
        <v>52</v>
      </c>
      <c r="B20">
        <v>3</v>
      </c>
      <c r="C20" t="s">
        <v>57</v>
      </c>
      <c r="D20">
        <v>50</v>
      </c>
      <c r="E20">
        <v>2.4449900000000002</v>
      </c>
      <c r="F20">
        <v>53.09</v>
      </c>
      <c r="G20">
        <v>54.17</v>
      </c>
      <c r="H20" t="s">
        <v>130</v>
      </c>
      <c r="I20" s="49" t="str">
        <f t="shared" si="3"/>
        <v>Men's 50m Butterfly-3</v>
      </c>
      <c r="J20" s="2"/>
      <c r="K20" s="2"/>
      <c r="L20" s="8" t="s">
        <v>113</v>
      </c>
      <c r="M20" s="8">
        <f>Calculator!$E32</f>
        <v>0</v>
      </c>
      <c r="N20" s="8">
        <f>Calculator!$I32</f>
        <v>0</v>
      </c>
      <c r="O20" s="8" t="str">
        <f t="shared" si="8"/>
        <v>0-0</v>
      </c>
      <c r="P20" s="1">
        <f>Calculator!$G32</f>
        <v>0</v>
      </c>
      <c r="Q20" s="1">
        <f>Calculator!$K32*60 + Calculator!$L32 + Calculator!$M32*0.01</f>
        <v>0</v>
      </c>
      <c r="R20" s="1" t="str">
        <f t="shared" si="5"/>
        <v/>
      </c>
      <c r="S20" s="1" t="str">
        <f t="shared" si="0"/>
        <v/>
      </c>
      <c r="T20" s="1" t="str">
        <f t="shared" si="1"/>
        <v/>
      </c>
      <c r="U20" s="1" t="str">
        <f t="shared" si="6"/>
        <v/>
      </c>
      <c r="V20" s="1" t="str">
        <f t="shared" si="2"/>
        <v/>
      </c>
      <c r="W20" s="9" t="str">
        <f t="shared" si="7"/>
        <v/>
      </c>
      <c r="Z20" s="8" t="s">
        <v>76</v>
      </c>
    </row>
    <row r="21" spans="1:26" x14ac:dyDescent="0.2">
      <c r="A21" t="s">
        <v>52</v>
      </c>
      <c r="B21">
        <v>3</v>
      </c>
      <c r="C21" t="s">
        <v>56</v>
      </c>
      <c r="D21">
        <v>50</v>
      </c>
      <c r="E21">
        <v>2.4449900000000002</v>
      </c>
      <c r="F21">
        <v>44.15</v>
      </c>
      <c r="G21">
        <v>45.05</v>
      </c>
      <c r="H21" t="s">
        <v>132</v>
      </c>
      <c r="I21" s="49" t="str">
        <f t="shared" si="3"/>
        <v>Men's 50m Freestyle-3</v>
      </c>
      <c r="J21" s="2"/>
      <c r="K21" s="2"/>
      <c r="L21" s="8" t="s">
        <v>114</v>
      </c>
      <c r="M21" s="8">
        <f>Calculator!$E33</f>
        <v>0</v>
      </c>
      <c r="N21" s="8">
        <f>Calculator!$I33</f>
        <v>0</v>
      </c>
      <c r="O21" s="8" t="str">
        <f t="shared" si="8"/>
        <v>0-0</v>
      </c>
      <c r="P21" s="1">
        <f>Calculator!$G33</f>
        <v>0</v>
      </c>
      <c r="Q21" s="1">
        <f>Calculator!$K33*60 + Calculator!$L33 + Calculator!$M33*0.01</f>
        <v>0</v>
      </c>
      <c r="R21" s="1" t="str">
        <f t="shared" si="5"/>
        <v/>
      </c>
      <c r="S21" s="1" t="str">
        <f t="shared" si="0"/>
        <v/>
      </c>
      <c r="T21" s="1" t="str">
        <f t="shared" si="1"/>
        <v/>
      </c>
      <c r="U21" s="1" t="str">
        <f t="shared" si="6"/>
        <v/>
      </c>
      <c r="V21" s="1" t="str">
        <f t="shared" si="2"/>
        <v/>
      </c>
      <c r="W21" s="9" t="str">
        <f t="shared" si="7"/>
        <v/>
      </c>
      <c r="Z21" s="8" t="s">
        <v>77</v>
      </c>
    </row>
    <row r="22" spans="1:26" x14ac:dyDescent="0.2">
      <c r="A22" t="s">
        <v>52</v>
      </c>
      <c r="B22">
        <v>3</v>
      </c>
      <c r="C22" t="s">
        <v>56</v>
      </c>
      <c r="D22">
        <v>100</v>
      </c>
      <c r="E22">
        <v>2.4449900000000002</v>
      </c>
      <c r="F22">
        <v>97.07</v>
      </c>
      <c r="G22">
        <v>99.05</v>
      </c>
      <c r="H22" t="s">
        <v>133</v>
      </c>
      <c r="I22" s="49" t="str">
        <f t="shared" si="3"/>
        <v>Men's 100m Freestyle-3</v>
      </c>
      <c r="J22" s="2"/>
      <c r="K22" s="2"/>
      <c r="L22" s="8" t="s">
        <v>115</v>
      </c>
      <c r="M22" s="8">
        <f>Calculator!$E34</f>
        <v>0</v>
      </c>
      <c r="N22" s="8">
        <f>Calculator!$I34</f>
        <v>0</v>
      </c>
      <c r="O22" s="8" t="str">
        <f t="shared" si="8"/>
        <v>0-0</v>
      </c>
      <c r="P22" s="1">
        <f>Calculator!$G34</f>
        <v>0</v>
      </c>
      <c r="Q22" s="1">
        <f>Calculator!$K34*60 + Calculator!$L34 + Calculator!$M34*0.01</f>
        <v>0</v>
      </c>
      <c r="R22" s="1" t="str">
        <f t="shared" si="5"/>
        <v/>
      </c>
      <c r="S22" s="1" t="str">
        <f t="shared" si="0"/>
        <v/>
      </c>
      <c r="T22" s="1" t="str">
        <f t="shared" si="1"/>
        <v/>
      </c>
      <c r="U22" s="1" t="str">
        <f t="shared" si="6"/>
        <v/>
      </c>
      <c r="V22" s="1" t="str">
        <f t="shared" si="2"/>
        <v/>
      </c>
      <c r="W22" s="9" t="str">
        <f t="shared" si="7"/>
        <v/>
      </c>
      <c r="Z22" s="8" t="s">
        <v>78</v>
      </c>
    </row>
    <row r="23" spans="1:26" x14ac:dyDescent="0.2">
      <c r="A23" t="s">
        <v>52</v>
      </c>
      <c r="B23">
        <v>3</v>
      </c>
      <c r="C23" t="s">
        <v>56</v>
      </c>
      <c r="D23">
        <v>200</v>
      </c>
      <c r="E23">
        <v>2.4449900000000002</v>
      </c>
      <c r="F23">
        <v>203.06</v>
      </c>
      <c r="G23">
        <v>207.2</v>
      </c>
      <c r="H23" t="s">
        <v>134</v>
      </c>
      <c r="I23" s="49" t="str">
        <f t="shared" si="3"/>
        <v>Men's 200m Freestyle-3</v>
      </c>
      <c r="J23" s="2"/>
      <c r="K23" s="2"/>
      <c r="L23" s="8" t="s">
        <v>116</v>
      </c>
      <c r="M23" s="8">
        <f>Calculator!$E35</f>
        <v>0</v>
      </c>
      <c r="N23" s="8">
        <f>Calculator!$I35</f>
        <v>0</v>
      </c>
      <c r="O23" s="8" t="str">
        <f t="shared" si="8"/>
        <v>0-0</v>
      </c>
      <c r="P23" s="1">
        <f>Calculator!$G35</f>
        <v>0</v>
      </c>
      <c r="Q23" s="1">
        <f>Calculator!$K35*60 + Calculator!$L35 + Calculator!$M35*0.01</f>
        <v>0</v>
      </c>
      <c r="R23" s="1" t="str">
        <f t="shared" si="5"/>
        <v/>
      </c>
      <c r="S23" s="1" t="str">
        <f t="shared" si="0"/>
        <v/>
      </c>
      <c r="T23" s="1" t="str">
        <f t="shared" si="1"/>
        <v/>
      </c>
      <c r="U23" s="1" t="str">
        <f t="shared" si="6"/>
        <v/>
      </c>
      <c r="V23" s="1" t="str">
        <f t="shared" si="2"/>
        <v/>
      </c>
      <c r="W23" s="9" t="str">
        <f t="shared" si="7"/>
        <v/>
      </c>
      <c r="Z23" s="8" t="s">
        <v>79</v>
      </c>
    </row>
    <row r="24" spans="1:26" x14ac:dyDescent="0.2">
      <c r="A24" t="s">
        <v>52</v>
      </c>
      <c r="B24">
        <v>3</v>
      </c>
      <c r="C24" t="s">
        <v>137</v>
      </c>
      <c r="D24">
        <v>150</v>
      </c>
      <c r="E24">
        <v>2.4449900000000002</v>
      </c>
      <c r="F24">
        <v>178.44</v>
      </c>
      <c r="G24">
        <v>182.08</v>
      </c>
      <c r="H24" t="s">
        <v>138</v>
      </c>
      <c r="I24" s="49" t="str">
        <f t="shared" si="3"/>
        <v>Men's 150m Individual Medley-3</v>
      </c>
      <c r="J24" s="2"/>
      <c r="K24" s="2"/>
      <c r="L24" s="8" t="s">
        <v>117</v>
      </c>
      <c r="M24" s="8">
        <f>Calculator!$E36</f>
        <v>0</v>
      </c>
      <c r="N24" s="8">
        <f>Calculator!$I36</f>
        <v>0</v>
      </c>
      <c r="O24" s="8" t="str">
        <f t="shared" si="8"/>
        <v>0-0</v>
      </c>
      <c r="P24" s="1">
        <f>Calculator!$G36</f>
        <v>0</v>
      </c>
      <c r="Q24" s="1">
        <f>Calculator!$K36*60 + Calculator!$L36 + Calculator!$M36*0.01</f>
        <v>0</v>
      </c>
      <c r="R24" s="1" t="str">
        <f t="shared" si="5"/>
        <v/>
      </c>
      <c r="S24" s="1" t="str">
        <f t="shared" si="0"/>
        <v/>
      </c>
      <c r="T24" s="1" t="str">
        <f t="shared" si="1"/>
        <v/>
      </c>
      <c r="U24" s="1" t="str">
        <f t="shared" si="6"/>
        <v/>
      </c>
      <c r="V24" s="1" t="str">
        <f t="shared" si="2"/>
        <v/>
      </c>
      <c r="W24" s="9" t="str">
        <f t="shared" si="7"/>
        <v/>
      </c>
      <c r="Z24" s="8" t="s">
        <v>80</v>
      </c>
    </row>
    <row r="25" spans="1:26" x14ac:dyDescent="0.2">
      <c r="A25" t="s">
        <v>52</v>
      </c>
      <c r="B25">
        <v>4</v>
      </c>
      <c r="C25" t="s">
        <v>54</v>
      </c>
      <c r="D25">
        <v>50</v>
      </c>
      <c r="E25">
        <v>2.4737200000000001</v>
      </c>
      <c r="F25">
        <v>41.9</v>
      </c>
      <c r="G25">
        <v>42.76</v>
      </c>
      <c r="H25" t="s">
        <v>126</v>
      </c>
      <c r="I25" s="49" t="str">
        <f t="shared" si="3"/>
        <v>Men's 50m Backstroke-4</v>
      </c>
      <c r="J25" s="2"/>
      <c r="K25" s="2"/>
      <c r="L25" s="8" t="s">
        <v>118</v>
      </c>
      <c r="M25" s="8">
        <f>Calculator!$E37</f>
        <v>0</v>
      </c>
      <c r="N25" s="8">
        <f>Calculator!$I37</f>
        <v>0</v>
      </c>
      <c r="O25" s="8" t="str">
        <f t="shared" si="8"/>
        <v>0-0</v>
      </c>
      <c r="P25" s="1">
        <f>Calculator!$G37</f>
        <v>0</v>
      </c>
      <c r="Q25" s="1">
        <f>Calculator!$K37*60 + Calculator!$L37 + Calculator!$M37*0.01</f>
        <v>0</v>
      </c>
      <c r="R25" s="1" t="str">
        <f t="shared" si="5"/>
        <v/>
      </c>
      <c r="S25" s="1" t="str">
        <f t="shared" si="0"/>
        <v/>
      </c>
      <c r="T25" s="1" t="str">
        <f t="shared" si="1"/>
        <v/>
      </c>
      <c r="U25" s="1" t="str">
        <f t="shared" si="6"/>
        <v/>
      </c>
      <c r="V25" s="1" t="str">
        <f t="shared" si="2"/>
        <v/>
      </c>
      <c r="W25" s="9" t="str">
        <f t="shared" si="7"/>
        <v/>
      </c>
      <c r="Z25" s="8" t="s">
        <v>81</v>
      </c>
    </row>
    <row r="26" spans="1:26" x14ac:dyDescent="0.2">
      <c r="A26" t="s">
        <v>52</v>
      </c>
      <c r="B26">
        <v>4</v>
      </c>
      <c r="C26" t="s">
        <v>55</v>
      </c>
      <c r="D26">
        <v>100</v>
      </c>
      <c r="E26">
        <v>2.4737200000000001</v>
      </c>
      <c r="F26">
        <v>97.18</v>
      </c>
      <c r="G26">
        <v>99.16</v>
      </c>
      <c r="H26" t="s">
        <v>129</v>
      </c>
      <c r="I26" s="49" t="str">
        <f t="shared" si="3"/>
        <v>Men's 100m Breaststroke-4</v>
      </c>
      <c r="J26" s="2"/>
      <c r="K26" s="2"/>
      <c r="L26" s="8" t="s">
        <v>119</v>
      </c>
      <c r="M26" s="8">
        <f>Calculator!$E38</f>
        <v>0</v>
      </c>
      <c r="N26" s="8">
        <f>Calculator!$I38</f>
        <v>0</v>
      </c>
      <c r="O26" s="8" t="str">
        <f t="shared" si="8"/>
        <v>0-0</v>
      </c>
      <c r="P26" s="1">
        <f>Calculator!$G38</f>
        <v>0</v>
      </c>
      <c r="Q26" s="1">
        <f>Calculator!$K38*60 + Calculator!$L38 + Calculator!$M38*0.01</f>
        <v>0</v>
      </c>
      <c r="R26" s="1" t="str">
        <f t="shared" si="5"/>
        <v/>
      </c>
      <c r="S26" s="1" t="str">
        <f t="shared" si="0"/>
        <v/>
      </c>
      <c r="T26" s="1" t="str">
        <f t="shared" si="1"/>
        <v/>
      </c>
      <c r="U26" s="1" t="str">
        <f t="shared" si="6"/>
        <v/>
      </c>
      <c r="V26" s="1" t="str">
        <f t="shared" si="2"/>
        <v/>
      </c>
      <c r="W26" s="9" t="str">
        <f t="shared" si="7"/>
        <v/>
      </c>
    </row>
    <row r="27" spans="1:26" x14ac:dyDescent="0.2">
      <c r="A27" t="s">
        <v>52</v>
      </c>
      <c r="B27">
        <v>4</v>
      </c>
      <c r="C27" t="s">
        <v>57</v>
      </c>
      <c r="D27">
        <v>50</v>
      </c>
      <c r="E27">
        <v>2.4737200000000001</v>
      </c>
      <c r="F27">
        <v>41.61</v>
      </c>
      <c r="G27">
        <v>42.46</v>
      </c>
      <c r="H27" t="s">
        <v>130</v>
      </c>
      <c r="I27" s="49" t="str">
        <f t="shared" si="3"/>
        <v>Men's 50m Butterfly-4</v>
      </c>
      <c r="J27" s="2"/>
      <c r="K27" s="2"/>
      <c r="L27" s="8" t="s">
        <v>120</v>
      </c>
      <c r="M27" s="8">
        <f>Calculator!$E39</f>
        <v>0</v>
      </c>
      <c r="N27" s="8">
        <f>Calculator!$I39</f>
        <v>0</v>
      </c>
      <c r="O27" s="8" t="str">
        <f t="shared" si="8"/>
        <v>0-0</v>
      </c>
      <c r="P27" s="1">
        <f>Calculator!$G39</f>
        <v>0</v>
      </c>
      <c r="Q27" s="1">
        <f>Calculator!$K39*60 + Calculator!$L39 + Calculator!$M39*0.01</f>
        <v>0</v>
      </c>
      <c r="R27" s="1" t="str">
        <f t="shared" si="5"/>
        <v/>
      </c>
      <c r="S27" s="1" t="str">
        <f t="shared" si="0"/>
        <v/>
      </c>
      <c r="T27" s="1" t="str">
        <f t="shared" si="1"/>
        <v/>
      </c>
      <c r="U27" s="1" t="str">
        <f t="shared" si="6"/>
        <v/>
      </c>
      <c r="V27" s="1" t="str">
        <f t="shared" si="2"/>
        <v/>
      </c>
      <c r="W27" s="9" t="str">
        <f t="shared" si="7"/>
        <v/>
      </c>
    </row>
    <row r="28" spans="1:26" x14ac:dyDescent="0.2">
      <c r="A28" t="s">
        <v>52</v>
      </c>
      <c r="B28">
        <v>4</v>
      </c>
      <c r="C28" t="s">
        <v>56</v>
      </c>
      <c r="D28">
        <v>50</v>
      </c>
      <c r="E28">
        <v>2.4737200000000001</v>
      </c>
      <c r="F28">
        <v>37.54</v>
      </c>
      <c r="G28">
        <v>38.31</v>
      </c>
      <c r="H28" t="s">
        <v>132</v>
      </c>
      <c r="I28" s="49" t="str">
        <f t="shared" si="3"/>
        <v>Men's 50m Freestyle-4</v>
      </c>
      <c r="J28" s="2"/>
      <c r="K28" s="2"/>
      <c r="L28" s="8" t="s">
        <v>121</v>
      </c>
      <c r="M28" s="8">
        <f>Calculator!$E40</f>
        <v>0</v>
      </c>
      <c r="N28" s="8">
        <f>Calculator!$I40</f>
        <v>0</v>
      </c>
      <c r="O28" s="8" t="str">
        <f t="shared" si="8"/>
        <v>0-0</v>
      </c>
      <c r="P28" s="1">
        <f>Calculator!$G40</f>
        <v>0</v>
      </c>
      <c r="Q28" s="1">
        <f>Calculator!$K40*60 + Calculator!$L40 + Calculator!$M40*0.01</f>
        <v>0</v>
      </c>
      <c r="R28" s="1" t="str">
        <f t="shared" si="5"/>
        <v/>
      </c>
      <c r="S28" s="1" t="str">
        <f t="shared" si="0"/>
        <v/>
      </c>
      <c r="T28" s="1" t="str">
        <f t="shared" si="1"/>
        <v/>
      </c>
      <c r="U28" s="1" t="str">
        <f t="shared" si="6"/>
        <v/>
      </c>
      <c r="V28" s="1" t="str">
        <f t="shared" si="2"/>
        <v/>
      </c>
      <c r="W28" s="9" t="str">
        <f t="shared" si="7"/>
        <v/>
      </c>
    </row>
    <row r="29" spans="1:26" x14ac:dyDescent="0.2">
      <c r="A29" t="s">
        <v>52</v>
      </c>
      <c r="B29">
        <v>4</v>
      </c>
      <c r="C29" t="s">
        <v>56</v>
      </c>
      <c r="D29">
        <v>100</v>
      </c>
      <c r="E29">
        <v>2.4737200000000001</v>
      </c>
      <c r="F29">
        <v>82.02</v>
      </c>
      <c r="G29">
        <v>83.69</v>
      </c>
      <c r="H29" t="s">
        <v>133</v>
      </c>
      <c r="I29" s="49" t="str">
        <f t="shared" si="3"/>
        <v>Men's 100m Freestyle-4</v>
      </c>
      <c r="J29" s="2"/>
      <c r="K29" s="2"/>
      <c r="L29" s="8" t="s">
        <v>122</v>
      </c>
      <c r="M29" s="8">
        <f>Calculator!$E41</f>
        <v>0</v>
      </c>
      <c r="N29" s="8">
        <f>Calculator!$I41</f>
        <v>0</v>
      </c>
      <c r="O29" s="8" t="str">
        <f t="shared" si="8"/>
        <v>0-0</v>
      </c>
      <c r="P29" s="1">
        <f>Calculator!$G41</f>
        <v>0</v>
      </c>
      <c r="Q29" s="1">
        <f>Calculator!$K41*60 + Calculator!$L41 + Calculator!$M41*0.01</f>
        <v>0</v>
      </c>
      <c r="R29" s="1" t="str">
        <f t="shared" si="5"/>
        <v/>
      </c>
      <c r="S29" s="1" t="str">
        <f t="shared" si="0"/>
        <v/>
      </c>
      <c r="T29" s="1" t="str">
        <f t="shared" si="1"/>
        <v/>
      </c>
      <c r="U29" s="1" t="str">
        <f t="shared" si="6"/>
        <v/>
      </c>
      <c r="V29" s="1" t="str">
        <f t="shared" si="2"/>
        <v/>
      </c>
      <c r="W29" s="9" t="str">
        <f t="shared" si="7"/>
        <v/>
      </c>
    </row>
    <row r="30" spans="1:26" x14ac:dyDescent="0.2">
      <c r="A30" t="s">
        <v>52</v>
      </c>
      <c r="B30">
        <v>4</v>
      </c>
      <c r="C30" t="s">
        <v>56</v>
      </c>
      <c r="D30">
        <v>200</v>
      </c>
      <c r="E30">
        <v>2.4737200000000001</v>
      </c>
      <c r="F30">
        <v>173.94</v>
      </c>
      <c r="G30">
        <v>177.49</v>
      </c>
      <c r="H30" t="s">
        <v>134</v>
      </c>
      <c r="I30" s="49" t="str">
        <f t="shared" si="3"/>
        <v>Men's 200m Freestyle-4</v>
      </c>
      <c r="J30" s="2"/>
      <c r="K30" s="2"/>
      <c r="L30" s="8" t="s">
        <v>123</v>
      </c>
      <c r="M30" s="8">
        <f>Calculator!$E42</f>
        <v>0</v>
      </c>
      <c r="N30" s="8">
        <f>Calculator!$I42</f>
        <v>0</v>
      </c>
      <c r="O30" s="8" t="str">
        <f t="shared" si="8"/>
        <v>0-0</v>
      </c>
      <c r="P30" s="1">
        <f>Calculator!$G42</f>
        <v>0</v>
      </c>
      <c r="Q30" s="1">
        <f>Calculator!$K42*60 + Calculator!$L42 + Calculator!$M42*0.01</f>
        <v>0</v>
      </c>
      <c r="R30" s="1" t="str">
        <f t="shared" si="5"/>
        <v/>
      </c>
      <c r="S30" s="1" t="str">
        <f t="shared" si="0"/>
        <v/>
      </c>
      <c r="T30" s="1" t="str">
        <f t="shared" si="1"/>
        <v/>
      </c>
      <c r="U30" s="1" t="str">
        <f t="shared" si="6"/>
        <v/>
      </c>
      <c r="V30" s="1" t="str">
        <f t="shared" si="2"/>
        <v/>
      </c>
      <c r="W30" s="9" t="str">
        <f t="shared" si="7"/>
        <v/>
      </c>
    </row>
    <row r="31" spans="1:26" x14ac:dyDescent="0.2">
      <c r="A31" t="s">
        <v>52</v>
      </c>
      <c r="B31">
        <v>4</v>
      </c>
      <c r="C31" t="s">
        <v>137</v>
      </c>
      <c r="D31">
        <v>150</v>
      </c>
      <c r="E31">
        <v>2.4737200000000001</v>
      </c>
      <c r="F31">
        <v>149.86000000000001</v>
      </c>
      <c r="G31">
        <v>152.91999999999999</v>
      </c>
      <c r="H31" t="s">
        <v>138</v>
      </c>
      <c r="I31" s="49" t="str">
        <f t="shared" si="3"/>
        <v>Men's 150m Individual Medley-4</v>
      </c>
      <c r="J31" s="2"/>
      <c r="K31" s="2"/>
      <c r="L31" s="8" t="s">
        <v>124</v>
      </c>
      <c r="M31" s="8">
        <f>Calculator!$E43</f>
        <v>0</v>
      </c>
      <c r="N31" s="8">
        <f>Calculator!$I43</f>
        <v>0</v>
      </c>
      <c r="O31" s="8" t="str">
        <f t="shared" si="8"/>
        <v>0-0</v>
      </c>
      <c r="P31" s="1">
        <f>Calculator!$G43</f>
        <v>0</v>
      </c>
      <c r="Q31" s="1">
        <f>Calculator!$K43*60 + Calculator!$L43 + Calculator!$M43*0.01</f>
        <v>0</v>
      </c>
      <c r="R31" s="1" t="str">
        <f t="shared" si="5"/>
        <v/>
      </c>
      <c r="S31" s="1" t="str">
        <f t="shared" si="0"/>
        <v/>
      </c>
      <c r="T31" s="1" t="str">
        <f t="shared" si="1"/>
        <v/>
      </c>
      <c r="U31" s="1" t="str">
        <f t="shared" si="6"/>
        <v/>
      </c>
      <c r="V31" s="1" t="str">
        <f t="shared" si="2"/>
        <v/>
      </c>
      <c r="W31" s="9" t="str">
        <f t="shared" si="7"/>
        <v/>
      </c>
    </row>
    <row r="32" spans="1:26" x14ac:dyDescent="0.2">
      <c r="A32" t="s">
        <v>52</v>
      </c>
      <c r="B32">
        <v>5</v>
      </c>
      <c r="C32" t="s">
        <v>54</v>
      </c>
      <c r="D32">
        <v>50</v>
      </c>
      <c r="E32">
        <v>2.5024500000000001</v>
      </c>
      <c r="F32">
        <v>33.270000000000003</v>
      </c>
      <c r="G32">
        <v>33.270000000000003</v>
      </c>
      <c r="H32" t="s">
        <v>126</v>
      </c>
      <c r="I32" s="49" t="str">
        <f t="shared" si="3"/>
        <v>Men's 50m Backstroke-5</v>
      </c>
      <c r="J32" s="2"/>
      <c r="K32" s="2"/>
    </row>
    <row r="33" spans="1:11" x14ac:dyDescent="0.2">
      <c r="A33" t="s">
        <v>52</v>
      </c>
      <c r="B33">
        <v>5</v>
      </c>
      <c r="C33" t="s">
        <v>55</v>
      </c>
      <c r="D33">
        <v>100</v>
      </c>
      <c r="E33">
        <v>2.5024500000000001</v>
      </c>
      <c r="F33">
        <v>86.97</v>
      </c>
      <c r="G33">
        <v>86.97</v>
      </c>
      <c r="H33" t="s">
        <v>129</v>
      </c>
      <c r="I33" s="49" t="str">
        <f t="shared" si="3"/>
        <v>Men's 100m Breaststroke-5</v>
      </c>
      <c r="J33" s="2"/>
      <c r="K33" s="2"/>
    </row>
    <row r="34" spans="1:11" x14ac:dyDescent="0.2">
      <c r="A34" t="s">
        <v>52</v>
      </c>
      <c r="B34">
        <v>5</v>
      </c>
      <c r="C34" t="s">
        <v>57</v>
      </c>
      <c r="D34">
        <v>50</v>
      </c>
      <c r="E34">
        <v>2.5024500000000001</v>
      </c>
      <c r="F34">
        <v>32.29</v>
      </c>
      <c r="G34">
        <v>32.29</v>
      </c>
      <c r="H34" t="s">
        <v>130</v>
      </c>
      <c r="I34" s="49" t="str">
        <f t="shared" si="3"/>
        <v>Men's 50m Butterfly-5</v>
      </c>
      <c r="J34" s="2"/>
      <c r="K34" s="2"/>
    </row>
    <row r="35" spans="1:11" x14ac:dyDescent="0.2">
      <c r="A35" t="s">
        <v>52</v>
      </c>
      <c r="B35">
        <v>5</v>
      </c>
      <c r="C35" t="s">
        <v>56</v>
      </c>
      <c r="D35">
        <v>50</v>
      </c>
      <c r="E35">
        <v>2.5024500000000001</v>
      </c>
      <c r="F35">
        <v>31.44</v>
      </c>
      <c r="G35">
        <v>31.44</v>
      </c>
      <c r="H35" t="s">
        <v>132</v>
      </c>
      <c r="I35" s="49" t="str">
        <f t="shared" si="3"/>
        <v>Men's 50m Freestyle-5</v>
      </c>
      <c r="J35" s="2"/>
      <c r="K35" s="2"/>
    </row>
    <row r="36" spans="1:11" x14ac:dyDescent="0.2">
      <c r="A36" t="s">
        <v>52</v>
      </c>
      <c r="B36">
        <v>5</v>
      </c>
      <c r="C36" t="s">
        <v>56</v>
      </c>
      <c r="D36">
        <v>100</v>
      </c>
      <c r="E36">
        <v>2.5024500000000001</v>
      </c>
      <c r="F36">
        <v>69.040000000000006</v>
      </c>
      <c r="G36">
        <v>69.040000000000006</v>
      </c>
      <c r="H36" t="s">
        <v>133</v>
      </c>
      <c r="I36" s="49" t="str">
        <f t="shared" si="3"/>
        <v>Men's 100m Freestyle-5</v>
      </c>
      <c r="J36" s="2"/>
      <c r="K36" s="2"/>
    </row>
    <row r="37" spans="1:11" x14ac:dyDescent="0.2">
      <c r="A37" t="s">
        <v>52</v>
      </c>
      <c r="B37">
        <v>5</v>
      </c>
      <c r="C37" t="s">
        <v>56</v>
      </c>
      <c r="D37">
        <v>200</v>
      </c>
      <c r="E37">
        <v>2.5024500000000001</v>
      </c>
      <c r="F37">
        <v>148.13</v>
      </c>
      <c r="G37">
        <v>148.13</v>
      </c>
      <c r="H37" t="s">
        <v>134</v>
      </c>
      <c r="I37" s="49" t="str">
        <f t="shared" si="3"/>
        <v>Men's 200m Freestyle-5</v>
      </c>
      <c r="J37" s="2"/>
      <c r="K37" s="2"/>
    </row>
    <row r="38" spans="1:11" x14ac:dyDescent="0.2">
      <c r="A38" t="s">
        <v>52</v>
      </c>
      <c r="B38">
        <v>5</v>
      </c>
      <c r="C38" t="s">
        <v>137</v>
      </c>
      <c r="D38">
        <v>200</v>
      </c>
      <c r="E38">
        <v>2.5024500000000001</v>
      </c>
      <c r="F38">
        <v>175.27</v>
      </c>
      <c r="G38">
        <v>175.27</v>
      </c>
      <c r="H38" t="s">
        <v>139</v>
      </c>
      <c r="I38" s="49" t="str">
        <f t="shared" si="3"/>
        <v>Men's 200m Individual Medley-5</v>
      </c>
      <c r="J38" s="2"/>
      <c r="K38" s="2"/>
    </row>
    <row r="39" spans="1:11" x14ac:dyDescent="0.2">
      <c r="A39" t="s">
        <v>52</v>
      </c>
      <c r="B39">
        <v>6</v>
      </c>
      <c r="C39" t="s">
        <v>54</v>
      </c>
      <c r="D39">
        <v>100</v>
      </c>
      <c r="E39">
        <v>2.53118</v>
      </c>
      <c r="F39">
        <v>75.48</v>
      </c>
      <c r="G39">
        <v>75.48</v>
      </c>
      <c r="H39" t="s">
        <v>127</v>
      </c>
      <c r="I39" s="49" t="str">
        <f t="shared" si="3"/>
        <v>Men's 100m Backstroke-6</v>
      </c>
      <c r="J39" s="2"/>
      <c r="K39" s="2"/>
    </row>
    <row r="40" spans="1:11" x14ac:dyDescent="0.2">
      <c r="A40" t="s">
        <v>52</v>
      </c>
      <c r="B40">
        <v>6</v>
      </c>
      <c r="C40" t="s">
        <v>55</v>
      </c>
      <c r="D40">
        <v>100</v>
      </c>
      <c r="E40">
        <v>2.53118</v>
      </c>
      <c r="F40">
        <v>80.48</v>
      </c>
      <c r="G40">
        <v>80.48</v>
      </c>
      <c r="H40" t="s">
        <v>129</v>
      </c>
      <c r="I40" s="49" t="str">
        <f t="shared" si="3"/>
        <v>Men's 100m Breaststroke-6</v>
      </c>
      <c r="J40" s="2"/>
      <c r="K40" s="2"/>
    </row>
    <row r="41" spans="1:11" x14ac:dyDescent="0.2">
      <c r="A41" t="s">
        <v>52</v>
      </c>
      <c r="B41">
        <v>6</v>
      </c>
      <c r="C41" t="s">
        <v>57</v>
      </c>
      <c r="D41">
        <v>50</v>
      </c>
      <c r="E41">
        <v>2.53118</v>
      </c>
      <c r="F41">
        <v>31.29</v>
      </c>
      <c r="G41">
        <v>31.29</v>
      </c>
      <c r="H41" t="s">
        <v>130</v>
      </c>
      <c r="I41" s="49" t="str">
        <f t="shared" si="3"/>
        <v>Men's 50m Butterfly-6</v>
      </c>
      <c r="J41" s="2"/>
      <c r="K41" s="2"/>
    </row>
    <row r="42" spans="1:11" x14ac:dyDescent="0.2">
      <c r="A42" t="s">
        <v>52</v>
      </c>
      <c r="B42">
        <v>6</v>
      </c>
      <c r="C42" t="s">
        <v>56</v>
      </c>
      <c r="D42">
        <v>50</v>
      </c>
      <c r="E42">
        <v>2.53118</v>
      </c>
      <c r="F42">
        <v>29.85</v>
      </c>
      <c r="G42">
        <v>29.85</v>
      </c>
      <c r="H42" t="s">
        <v>132</v>
      </c>
      <c r="I42" s="49" t="str">
        <f t="shared" si="3"/>
        <v>Men's 50m Freestyle-6</v>
      </c>
      <c r="J42" s="2"/>
      <c r="K42" s="2"/>
    </row>
    <row r="43" spans="1:11" x14ac:dyDescent="0.2">
      <c r="A43" t="s">
        <v>52</v>
      </c>
      <c r="B43">
        <v>6</v>
      </c>
      <c r="C43" t="s">
        <v>56</v>
      </c>
      <c r="D43">
        <v>100</v>
      </c>
      <c r="E43">
        <v>2.53118</v>
      </c>
      <c r="F43">
        <v>65.260000000000005</v>
      </c>
      <c r="G43">
        <v>65.260000000000005</v>
      </c>
      <c r="H43" t="s">
        <v>133</v>
      </c>
      <c r="I43" s="49" t="str">
        <f t="shared" si="3"/>
        <v>Men's 100m Freestyle-6</v>
      </c>
      <c r="J43" s="2"/>
      <c r="K43" s="2"/>
    </row>
    <row r="44" spans="1:11" x14ac:dyDescent="0.2">
      <c r="A44" t="s">
        <v>52</v>
      </c>
      <c r="B44">
        <v>6</v>
      </c>
      <c r="C44" t="s">
        <v>56</v>
      </c>
      <c r="D44">
        <v>400</v>
      </c>
      <c r="E44">
        <v>2.53118</v>
      </c>
      <c r="F44">
        <v>303.58999999999997</v>
      </c>
      <c r="G44">
        <v>303.58999999999997</v>
      </c>
      <c r="H44" t="s">
        <v>135</v>
      </c>
      <c r="I44" s="49" t="str">
        <f t="shared" si="3"/>
        <v>Men's 400m Freestyle-6</v>
      </c>
      <c r="J44" s="2"/>
      <c r="K44" s="2"/>
    </row>
    <row r="45" spans="1:11" x14ac:dyDescent="0.2">
      <c r="A45" t="s">
        <v>52</v>
      </c>
      <c r="B45">
        <v>6</v>
      </c>
      <c r="C45" t="s">
        <v>137</v>
      </c>
      <c r="D45">
        <v>200</v>
      </c>
      <c r="E45">
        <v>2.53118</v>
      </c>
      <c r="F45">
        <v>161.25</v>
      </c>
      <c r="G45">
        <v>161.25</v>
      </c>
      <c r="H45" t="s">
        <v>139</v>
      </c>
      <c r="I45" s="49" t="str">
        <f t="shared" si="3"/>
        <v>Men's 200m Individual Medley-6</v>
      </c>
      <c r="J45" s="2"/>
      <c r="K45" s="2"/>
    </row>
    <row r="46" spans="1:11" x14ac:dyDescent="0.2">
      <c r="A46" t="s">
        <v>52</v>
      </c>
      <c r="B46">
        <v>7</v>
      </c>
      <c r="C46" t="s">
        <v>54</v>
      </c>
      <c r="D46">
        <v>100</v>
      </c>
      <c r="E46">
        <v>2.5598999999999998</v>
      </c>
      <c r="F46">
        <v>69.260000000000005</v>
      </c>
      <c r="G46">
        <v>69.260000000000005</v>
      </c>
      <c r="H46" t="s">
        <v>127</v>
      </c>
      <c r="I46" s="49" t="str">
        <f t="shared" si="3"/>
        <v>Men's 100m Backstroke-7</v>
      </c>
      <c r="J46" s="2"/>
      <c r="K46" s="2"/>
    </row>
    <row r="47" spans="1:11" x14ac:dyDescent="0.2">
      <c r="A47" t="s">
        <v>52</v>
      </c>
      <c r="B47">
        <v>7</v>
      </c>
      <c r="C47" t="s">
        <v>55</v>
      </c>
      <c r="D47">
        <v>100</v>
      </c>
      <c r="E47">
        <v>2.5598999999999998</v>
      </c>
      <c r="F47">
        <v>75.37</v>
      </c>
      <c r="G47">
        <v>75.37</v>
      </c>
      <c r="H47" t="s">
        <v>129</v>
      </c>
      <c r="I47" s="49" t="str">
        <f t="shared" si="3"/>
        <v>Men's 100m Breaststroke-7</v>
      </c>
      <c r="J47" s="2"/>
      <c r="K47" s="2"/>
    </row>
    <row r="48" spans="1:11" x14ac:dyDescent="0.2">
      <c r="A48" t="s">
        <v>52</v>
      </c>
      <c r="B48">
        <v>7</v>
      </c>
      <c r="C48" t="s">
        <v>57</v>
      </c>
      <c r="D48">
        <v>50</v>
      </c>
      <c r="E48">
        <v>2.5598999999999998</v>
      </c>
      <c r="F48">
        <v>29.21</v>
      </c>
      <c r="G48">
        <v>29.21</v>
      </c>
      <c r="H48" t="s">
        <v>130</v>
      </c>
      <c r="I48" s="49" t="str">
        <f t="shared" si="3"/>
        <v>Men's 50m Butterfly-7</v>
      </c>
      <c r="J48" s="2"/>
      <c r="K48" s="2"/>
    </row>
    <row r="49" spans="1:11" x14ac:dyDescent="0.2">
      <c r="A49" t="s">
        <v>52</v>
      </c>
      <c r="B49">
        <v>7</v>
      </c>
      <c r="C49" t="s">
        <v>56</v>
      </c>
      <c r="D49">
        <v>50</v>
      </c>
      <c r="E49">
        <v>2.5598999999999998</v>
      </c>
      <c r="F49">
        <v>27.74</v>
      </c>
      <c r="G49">
        <v>27.74</v>
      </c>
      <c r="H49" t="s">
        <v>132</v>
      </c>
      <c r="I49" s="49" t="str">
        <f t="shared" si="3"/>
        <v>Men's 50m Freestyle-7</v>
      </c>
      <c r="J49" s="2"/>
      <c r="K49" s="2"/>
    </row>
    <row r="50" spans="1:11" x14ac:dyDescent="0.2">
      <c r="A50" t="s">
        <v>52</v>
      </c>
      <c r="B50">
        <v>7</v>
      </c>
      <c r="C50" t="s">
        <v>56</v>
      </c>
      <c r="D50">
        <v>100</v>
      </c>
      <c r="E50">
        <v>2.5598999999999998</v>
      </c>
      <c r="F50">
        <v>61.61</v>
      </c>
      <c r="G50">
        <v>61.61</v>
      </c>
      <c r="H50" t="s">
        <v>133</v>
      </c>
      <c r="I50" s="49" t="str">
        <f t="shared" si="3"/>
        <v>Men's 100m Freestyle-7</v>
      </c>
      <c r="J50" s="2"/>
      <c r="K50" s="2"/>
    </row>
    <row r="51" spans="1:11" x14ac:dyDescent="0.2">
      <c r="A51" t="s">
        <v>52</v>
      </c>
      <c r="B51">
        <v>7</v>
      </c>
      <c r="C51" t="s">
        <v>56</v>
      </c>
      <c r="D51">
        <v>400</v>
      </c>
      <c r="E51">
        <v>2.5598999999999998</v>
      </c>
      <c r="F51">
        <v>277.82</v>
      </c>
      <c r="G51">
        <v>277.82</v>
      </c>
      <c r="H51" t="s">
        <v>135</v>
      </c>
      <c r="I51" s="49" t="str">
        <f t="shared" si="3"/>
        <v>Men's 400m Freestyle-7</v>
      </c>
      <c r="J51" s="2"/>
      <c r="K51" s="2"/>
    </row>
    <row r="52" spans="1:11" x14ac:dyDescent="0.2">
      <c r="A52" t="s">
        <v>52</v>
      </c>
      <c r="B52">
        <v>7</v>
      </c>
      <c r="C52" t="s">
        <v>137</v>
      </c>
      <c r="D52">
        <v>200</v>
      </c>
      <c r="E52">
        <v>2.5598999999999998</v>
      </c>
      <c r="F52">
        <v>151.44</v>
      </c>
      <c r="G52">
        <v>151.44</v>
      </c>
      <c r="H52" t="s">
        <v>139</v>
      </c>
      <c r="I52" s="49" t="str">
        <f t="shared" si="3"/>
        <v>Men's 200m Individual Medley-7</v>
      </c>
      <c r="J52" s="2"/>
      <c r="K52" s="2"/>
    </row>
    <row r="53" spans="1:11" x14ac:dyDescent="0.2">
      <c r="A53" t="s">
        <v>52</v>
      </c>
      <c r="B53">
        <v>8</v>
      </c>
      <c r="C53" t="s">
        <v>54</v>
      </c>
      <c r="D53">
        <v>100</v>
      </c>
      <c r="E53">
        <v>2.5886300000000002</v>
      </c>
      <c r="F53">
        <v>64.89</v>
      </c>
      <c r="G53">
        <v>63.62</v>
      </c>
      <c r="H53" t="s">
        <v>127</v>
      </c>
      <c r="I53" s="49" t="str">
        <f t="shared" si="3"/>
        <v>Men's 100m Backstroke-8</v>
      </c>
      <c r="J53" s="2"/>
      <c r="K53" s="2"/>
    </row>
    <row r="54" spans="1:11" x14ac:dyDescent="0.2">
      <c r="A54" t="s">
        <v>52</v>
      </c>
      <c r="B54">
        <v>8</v>
      </c>
      <c r="C54" t="s">
        <v>55</v>
      </c>
      <c r="D54">
        <v>100</v>
      </c>
      <c r="E54">
        <v>2.5886300000000002</v>
      </c>
      <c r="F54">
        <v>68.83</v>
      </c>
      <c r="G54">
        <v>67.48</v>
      </c>
      <c r="H54" t="s">
        <v>129</v>
      </c>
      <c r="I54" s="49" t="str">
        <f t="shared" si="3"/>
        <v>Men's 100m Breaststroke-8</v>
      </c>
      <c r="J54" s="2"/>
      <c r="K54" s="2"/>
    </row>
    <row r="55" spans="1:11" x14ac:dyDescent="0.2">
      <c r="A55" t="s">
        <v>52</v>
      </c>
      <c r="B55">
        <v>8</v>
      </c>
      <c r="C55" t="s">
        <v>57</v>
      </c>
      <c r="D55">
        <v>100</v>
      </c>
      <c r="E55">
        <v>2.5886300000000002</v>
      </c>
      <c r="F55">
        <v>62.84</v>
      </c>
      <c r="G55">
        <v>61.61</v>
      </c>
      <c r="H55" t="s">
        <v>131</v>
      </c>
      <c r="I55" s="49" t="str">
        <f t="shared" si="3"/>
        <v>Men's 100m Butterfly-8</v>
      </c>
      <c r="J55" s="2"/>
      <c r="K55" s="2"/>
    </row>
    <row r="56" spans="1:11" x14ac:dyDescent="0.2">
      <c r="A56" t="s">
        <v>52</v>
      </c>
      <c r="B56">
        <v>8</v>
      </c>
      <c r="C56" t="s">
        <v>56</v>
      </c>
      <c r="D56">
        <v>50</v>
      </c>
      <c r="E56">
        <v>2.5886300000000002</v>
      </c>
      <c r="F56">
        <v>26.76</v>
      </c>
      <c r="G56">
        <v>26.24</v>
      </c>
      <c r="H56" t="s">
        <v>132</v>
      </c>
      <c r="I56" s="49" t="str">
        <f t="shared" si="3"/>
        <v>Men's 50m Freestyle-8</v>
      </c>
      <c r="J56" s="2"/>
      <c r="K56" s="2"/>
    </row>
    <row r="57" spans="1:11" x14ac:dyDescent="0.2">
      <c r="A57" t="s">
        <v>52</v>
      </c>
      <c r="B57">
        <v>8</v>
      </c>
      <c r="C57" t="s">
        <v>56</v>
      </c>
      <c r="D57">
        <v>100</v>
      </c>
      <c r="E57">
        <v>2.5886300000000002</v>
      </c>
      <c r="F57">
        <v>57.86</v>
      </c>
      <c r="G57">
        <v>56.73</v>
      </c>
      <c r="H57" t="s">
        <v>133</v>
      </c>
      <c r="I57" s="49" t="str">
        <f t="shared" si="3"/>
        <v>Men's 100m Freestyle-8</v>
      </c>
      <c r="J57" s="2"/>
      <c r="K57" s="2"/>
    </row>
    <row r="58" spans="1:11" x14ac:dyDescent="0.2">
      <c r="A58" t="s">
        <v>52</v>
      </c>
      <c r="B58">
        <v>8</v>
      </c>
      <c r="C58" t="s">
        <v>56</v>
      </c>
      <c r="D58">
        <v>400</v>
      </c>
      <c r="E58">
        <v>2.5886300000000002</v>
      </c>
      <c r="F58">
        <v>268.99</v>
      </c>
      <c r="G58">
        <v>263.72000000000003</v>
      </c>
      <c r="H58" t="s">
        <v>135</v>
      </c>
      <c r="I58" s="49" t="str">
        <f t="shared" si="3"/>
        <v>Men's 400m Freestyle-8</v>
      </c>
      <c r="J58" s="2"/>
      <c r="K58" s="2"/>
    </row>
    <row r="59" spans="1:11" x14ac:dyDescent="0.2">
      <c r="A59" t="s">
        <v>52</v>
      </c>
      <c r="B59">
        <v>8</v>
      </c>
      <c r="C59" t="s">
        <v>137</v>
      </c>
      <c r="D59">
        <v>200</v>
      </c>
      <c r="E59">
        <v>2.5886300000000002</v>
      </c>
      <c r="F59">
        <v>141.77000000000001</v>
      </c>
      <c r="G59">
        <v>138.99</v>
      </c>
      <c r="H59" t="s">
        <v>139</v>
      </c>
      <c r="I59" s="49" t="str">
        <f t="shared" si="3"/>
        <v>Men's 200m Individual Medley-8</v>
      </c>
      <c r="J59" s="2"/>
      <c r="K59" s="2"/>
    </row>
    <row r="60" spans="1:11" x14ac:dyDescent="0.2">
      <c r="A60" t="s">
        <v>52</v>
      </c>
      <c r="B60">
        <v>9</v>
      </c>
      <c r="C60" t="s">
        <v>54</v>
      </c>
      <c r="D60">
        <v>100</v>
      </c>
      <c r="E60">
        <v>2.6173600000000001</v>
      </c>
      <c r="F60">
        <v>61.79</v>
      </c>
      <c r="G60">
        <v>60.58</v>
      </c>
      <c r="H60" t="s">
        <v>127</v>
      </c>
      <c r="I60" s="49" t="str">
        <f t="shared" si="3"/>
        <v>Men's 100m Backstroke-9</v>
      </c>
      <c r="J60" s="2"/>
      <c r="K60" s="2"/>
    </row>
    <row r="61" spans="1:11" x14ac:dyDescent="0.2">
      <c r="A61" t="s">
        <v>52</v>
      </c>
      <c r="B61">
        <v>9</v>
      </c>
      <c r="C61" t="s">
        <v>55</v>
      </c>
      <c r="D61">
        <v>100</v>
      </c>
      <c r="E61">
        <v>2.6173600000000001</v>
      </c>
      <c r="F61">
        <v>66.61</v>
      </c>
      <c r="G61">
        <v>65.3</v>
      </c>
      <c r="H61" t="s">
        <v>129</v>
      </c>
      <c r="I61" s="49" t="str">
        <f t="shared" si="3"/>
        <v>Men's 100m Breaststroke-9</v>
      </c>
      <c r="J61" s="2"/>
      <c r="K61" s="2"/>
    </row>
    <row r="62" spans="1:11" x14ac:dyDescent="0.2">
      <c r="A62" t="s">
        <v>52</v>
      </c>
      <c r="B62">
        <v>9</v>
      </c>
      <c r="C62" t="s">
        <v>57</v>
      </c>
      <c r="D62">
        <v>100</v>
      </c>
      <c r="E62">
        <v>2.6173600000000001</v>
      </c>
      <c r="F62">
        <v>60.28</v>
      </c>
      <c r="G62">
        <v>59.1</v>
      </c>
      <c r="H62" t="s">
        <v>131</v>
      </c>
      <c r="I62" s="49" t="str">
        <f t="shared" si="3"/>
        <v>Men's 100m Butterfly-9</v>
      </c>
      <c r="J62" s="2"/>
      <c r="K62" s="2"/>
    </row>
    <row r="63" spans="1:11" x14ac:dyDescent="0.2">
      <c r="A63" t="s">
        <v>52</v>
      </c>
      <c r="B63">
        <v>9</v>
      </c>
      <c r="C63" t="s">
        <v>56</v>
      </c>
      <c r="D63">
        <v>50</v>
      </c>
      <c r="E63">
        <v>2.6173600000000001</v>
      </c>
      <c r="F63">
        <v>24.78</v>
      </c>
      <c r="G63">
        <v>24.29</v>
      </c>
      <c r="H63" t="s">
        <v>132</v>
      </c>
      <c r="I63" s="49" t="str">
        <f t="shared" si="3"/>
        <v>Men's 50m Freestyle-9</v>
      </c>
      <c r="J63" s="2"/>
      <c r="K63" s="2"/>
    </row>
    <row r="64" spans="1:11" x14ac:dyDescent="0.2">
      <c r="A64" t="s">
        <v>52</v>
      </c>
      <c r="B64">
        <v>9</v>
      </c>
      <c r="C64" t="s">
        <v>56</v>
      </c>
      <c r="D64">
        <v>100</v>
      </c>
      <c r="E64">
        <v>2.6173600000000001</v>
      </c>
      <c r="F64">
        <v>54.54</v>
      </c>
      <c r="G64">
        <v>53.47</v>
      </c>
      <c r="H64" t="s">
        <v>133</v>
      </c>
      <c r="I64" s="49" t="str">
        <f t="shared" si="3"/>
        <v>Men's 100m Freestyle-9</v>
      </c>
      <c r="J64" s="2"/>
      <c r="K64" s="2"/>
    </row>
    <row r="65" spans="1:11" x14ac:dyDescent="0.2">
      <c r="A65" t="s">
        <v>52</v>
      </c>
      <c r="B65">
        <v>9</v>
      </c>
      <c r="C65" t="s">
        <v>56</v>
      </c>
      <c r="D65">
        <v>400</v>
      </c>
      <c r="E65">
        <v>2.6173600000000001</v>
      </c>
      <c r="F65">
        <v>254.65</v>
      </c>
      <c r="G65">
        <v>249.66</v>
      </c>
      <c r="H65" t="s">
        <v>135</v>
      </c>
      <c r="I65" s="49" t="str">
        <f t="shared" si="3"/>
        <v>Men's 400m Freestyle-9</v>
      </c>
      <c r="J65" s="2"/>
      <c r="K65" s="2"/>
    </row>
    <row r="66" spans="1:11" x14ac:dyDescent="0.2">
      <c r="A66" t="s">
        <v>52</v>
      </c>
      <c r="B66">
        <v>9</v>
      </c>
      <c r="C66" t="s">
        <v>137</v>
      </c>
      <c r="D66">
        <v>200</v>
      </c>
      <c r="E66">
        <v>2.6173600000000001</v>
      </c>
      <c r="F66">
        <v>136.38</v>
      </c>
      <c r="G66">
        <v>133.71</v>
      </c>
      <c r="H66" t="s">
        <v>139</v>
      </c>
      <c r="I66" s="49" t="str">
        <f t="shared" si="3"/>
        <v>Men's 200m Individual Medley-9</v>
      </c>
      <c r="J66" s="2"/>
      <c r="K66" s="2"/>
    </row>
    <row r="67" spans="1:11" x14ac:dyDescent="0.2">
      <c r="A67" t="s">
        <v>52</v>
      </c>
      <c r="B67">
        <v>10</v>
      </c>
      <c r="C67" t="s">
        <v>54</v>
      </c>
      <c r="D67">
        <v>100</v>
      </c>
      <c r="E67">
        <v>2.6460900000000001</v>
      </c>
      <c r="F67">
        <v>58.56</v>
      </c>
      <c r="G67">
        <v>57.41</v>
      </c>
      <c r="H67" t="s">
        <v>127</v>
      </c>
      <c r="I67" s="49" t="str">
        <f t="shared" ref="I67:I130" si="9">A67&amp;"'s "&amp;H67&amp;"-"&amp;B67</f>
        <v>Men's 100m Backstroke-10</v>
      </c>
      <c r="J67" s="2"/>
      <c r="K67" s="2"/>
    </row>
    <row r="68" spans="1:11" x14ac:dyDescent="0.2">
      <c r="A68" t="s">
        <v>52</v>
      </c>
      <c r="B68">
        <v>10</v>
      </c>
      <c r="C68" t="s">
        <v>57</v>
      </c>
      <c r="D68">
        <v>100</v>
      </c>
      <c r="E68">
        <v>2.6460900000000001</v>
      </c>
      <c r="F68">
        <v>54.9</v>
      </c>
      <c r="G68">
        <v>53.82</v>
      </c>
      <c r="H68" t="s">
        <v>131</v>
      </c>
      <c r="I68" s="49" t="str">
        <f t="shared" si="9"/>
        <v>Men's 100m Butterfly-10</v>
      </c>
      <c r="J68" s="2"/>
      <c r="K68" s="2"/>
    </row>
    <row r="69" spans="1:11" x14ac:dyDescent="0.2">
      <c r="A69" t="s">
        <v>52</v>
      </c>
      <c r="B69">
        <v>10</v>
      </c>
      <c r="C69" t="s">
        <v>56</v>
      </c>
      <c r="D69">
        <v>50</v>
      </c>
      <c r="E69">
        <v>2.6460900000000001</v>
      </c>
      <c r="F69">
        <v>23.44</v>
      </c>
      <c r="G69">
        <v>22.98</v>
      </c>
      <c r="H69" t="s">
        <v>132</v>
      </c>
      <c r="I69" s="49" t="str">
        <f t="shared" si="9"/>
        <v>Men's 50m Freestyle-10</v>
      </c>
      <c r="J69" s="2"/>
      <c r="K69" s="2"/>
    </row>
    <row r="70" spans="1:11" x14ac:dyDescent="0.2">
      <c r="A70" t="s">
        <v>52</v>
      </c>
      <c r="B70">
        <v>10</v>
      </c>
      <c r="C70" t="s">
        <v>56</v>
      </c>
      <c r="D70">
        <v>100</v>
      </c>
      <c r="E70">
        <v>2.6460900000000001</v>
      </c>
      <c r="F70">
        <v>51.09</v>
      </c>
      <c r="G70">
        <v>50.09</v>
      </c>
      <c r="H70" t="s">
        <v>133</v>
      </c>
      <c r="I70" s="49" t="str">
        <f t="shared" si="9"/>
        <v>Men's 100m Freestyle-10</v>
      </c>
      <c r="J70" s="2"/>
      <c r="K70" s="2"/>
    </row>
    <row r="71" spans="1:11" x14ac:dyDescent="0.2">
      <c r="A71" t="s">
        <v>52</v>
      </c>
      <c r="B71">
        <v>10</v>
      </c>
      <c r="C71" t="s">
        <v>56</v>
      </c>
      <c r="D71">
        <v>400</v>
      </c>
      <c r="E71">
        <v>2.6460900000000001</v>
      </c>
      <c r="F71">
        <v>242.5</v>
      </c>
      <c r="G71">
        <v>237.75</v>
      </c>
      <c r="H71" t="s">
        <v>135</v>
      </c>
      <c r="I71" s="49" t="str">
        <f t="shared" si="9"/>
        <v>Men's 400m Freestyle-10</v>
      </c>
      <c r="J71" s="2"/>
      <c r="K71" s="2"/>
    </row>
    <row r="72" spans="1:11" x14ac:dyDescent="0.2">
      <c r="A72" t="s">
        <v>52</v>
      </c>
      <c r="B72">
        <v>10</v>
      </c>
      <c r="C72" t="s">
        <v>137</v>
      </c>
      <c r="D72">
        <v>200</v>
      </c>
      <c r="E72">
        <v>2.6460900000000001</v>
      </c>
      <c r="F72">
        <v>127.04</v>
      </c>
      <c r="G72">
        <v>124.55</v>
      </c>
      <c r="H72" t="s">
        <v>139</v>
      </c>
      <c r="I72" s="49" t="str">
        <f t="shared" si="9"/>
        <v>Men's 200m Individual Medley-10</v>
      </c>
      <c r="J72" s="2"/>
      <c r="K72" s="2"/>
    </row>
    <row r="73" spans="1:11" x14ac:dyDescent="0.2">
      <c r="A73" t="s">
        <v>52</v>
      </c>
      <c r="B73">
        <v>11</v>
      </c>
      <c r="C73" t="s">
        <v>54</v>
      </c>
      <c r="D73">
        <v>100</v>
      </c>
      <c r="E73">
        <v>2.61911</v>
      </c>
      <c r="F73">
        <v>69.349999999999994</v>
      </c>
      <c r="G73">
        <v>67.989999999999995</v>
      </c>
      <c r="H73" t="s">
        <v>127</v>
      </c>
      <c r="I73" s="49" t="str">
        <f t="shared" si="9"/>
        <v>Men's 100m Backstroke-11</v>
      </c>
      <c r="J73" s="2"/>
      <c r="K73" s="2"/>
    </row>
    <row r="74" spans="1:11" x14ac:dyDescent="0.2">
      <c r="A74" t="s">
        <v>52</v>
      </c>
      <c r="B74">
        <v>11</v>
      </c>
      <c r="C74" t="s">
        <v>55</v>
      </c>
      <c r="D74">
        <v>100</v>
      </c>
      <c r="E74">
        <v>2.61911</v>
      </c>
      <c r="F74">
        <v>71.319999999999993</v>
      </c>
      <c r="G74">
        <v>69.92</v>
      </c>
      <c r="H74" t="s">
        <v>129</v>
      </c>
      <c r="I74" s="49" t="str">
        <f t="shared" si="9"/>
        <v>Men's 100m Breaststroke-11</v>
      </c>
      <c r="J74" s="2"/>
      <c r="K74" s="2"/>
    </row>
    <row r="75" spans="1:11" x14ac:dyDescent="0.2">
      <c r="A75" t="s">
        <v>52</v>
      </c>
      <c r="B75">
        <v>11</v>
      </c>
      <c r="C75" t="s">
        <v>57</v>
      </c>
      <c r="D75">
        <v>100</v>
      </c>
      <c r="E75">
        <v>2.61911</v>
      </c>
      <c r="F75">
        <v>62.36</v>
      </c>
      <c r="G75">
        <v>61.14</v>
      </c>
      <c r="H75" t="s">
        <v>131</v>
      </c>
      <c r="I75" s="49" t="str">
        <f t="shared" si="9"/>
        <v>Men's 100m Butterfly-11</v>
      </c>
      <c r="J75" s="2"/>
      <c r="K75" s="2"/>
    </row>
    <row r="76" spans="1:11" x14ac:dyDescent="0.2">
      <c r="A76" t="s">
        <v>52</v>
      </c>
      <c r="B76">
        <v>11</v>
      </c>
      <c r="C76" t="s">
        <v>56</v>
      </c>
      <c r="D76">
        <v>50</v>
      </c>
      <c r="E76">
        <v>2.61911</v>
      </c>
      <c r="F76">
        <v>26.13</v>
      </c>
      <c r="G76">
        <v>25.62</v>
      </c>
      <c r="H76" t="s">
        <v>132</v>
      </c>
      <c r="I76" s="49" t="str">
        <f t="shared" si="9"/>
        <v>Men's 50m Freestyle-11</v>
      </c>
      <c r="J76" s="2"/>
      <c r="K76" s="2"/>
    </row>
    <row r="77" spans="1:11" x14ac:dyDescent="0.2">
      <c r="A77" t="s">
        <v>52</v>
      </c>
      <c r="B77">
        <v>11</v>
      </c>
      <c r="C77" t="s">
        <v>56</v>
      </c>
      <c r="D77">
        <v>100</v>
      </c>
      <c r="E77">
        <v>2.61911</v>
      </c>
      <c r="F77">
        <v>58.63</v>
      </c>
      <c r="G77">
        <v>57.48</v>
      </c>
      <c r="H77" t="s">
        <v>133</v>
      </c>
      <c r="I77" s="49" t="str">
        <f t="shared" si="9"/>
        <v>Men's 100m Freestyle-11</v>
      </c>
      <c r="J77" s="2"/>
      <c r="K77" s="2"/>
    </row>
    <row r="78" spans="1:11" x14ac:dyDescent="0.2">
      <c r="A78" t="s">
        <v>52</v>
      </c>
      <c r="B78">
        <v>11</v>
      </c>
      <c r="C78" t="s">
        <v>56</v>
      </c>
      <c r="D78">
        <v>400</v>
      </c>
      <c r="E78">
        <v>2.61911</v>
      </c>
      <c r="F78">
        <v>271.36</v>
      </c>
      <c r="G78">
        <v>266.04000000000002</v>
      </c>
      <c r="H78" t="s">
        <v>135</v>
      </c>
      <c r="I78" s="49" t="str">
        <f t="shared" si="9"/>
        <v>Men's 400m Freestyle-11</v>
      </c>
      <c r="J78" s="2"/>
      <c r="K78" s="2"/>
    </row>
    <row r="79" spans="1:11" x14ac:dyDescent="0.2">
      <c r="A79" t="s">
        <v>52</v>
      </c>
      <c r="B79">
        <v>11</v>
      </c>
      <c r="C79" t="s">
        <v>137</v>
      </c>
      <c r="D79">
        <v>200</v>
      </c>
      <c r="E79">
        <v>2.61911</v>
      </c>
      <c r="F79">
        <v>146.74</v>
      </c>
      <c r="G79">
        <v>143.86000000000001</v>
      </c>
      <c r="H79" t="s">
        <v>139</v>
      </c>
      <c r="I79" s="49" t="str">
        <f t="shared" si="9"/>
        <v>Men's 200m Individual Medley-11</v>
      </c>
      <c r="J79" s="2"/>
      <c r="K79" s="2"/>
    </row>
    <row r="80" spans="1:11" x14ac:dyDescent="0.2">
      <c r="A80" t="s">
        <v>52</v>
      </c>
      <c r="B80">
        <v>12</v>
      </c>
      <c r="C80" t="s">
        <v>54</v>
      </c>
      <c r="D80">
        <v>100</v>
      </c>
      <c r="E80">
        <v>2.6667100000000001</v>
      </c>
      <c r="F80">
        <v>60.39</v>
      </c>
      <c r="G80">
        <v>59.21</v>
      </c>
      <c r="H80" t="s">
        <v>127</v>
      </c>
      <c r="I80" s="49" t="str">
        <f t="shared" si="9"/>
        <v>Men's 100m Backstroke-12</v>
      </c>
      <c r="J80" s="2"/>
      <c r="K80" s="2"/>
    </row>
    <row r="81" spans="1:11" x14ac:dyDescent="0.2">
      <c r="A81" t="s">
        <v>52</v>
      </c>
      <c r="B81">
        <v>12</v>
      </c>
      <c r="C81" t="s">
        <v>55</v>
      </c>
      <c r="D81">
        <v>100</v>
      </c>
      <c r="E81">
        <v>2.6667100000000001</v>
      </c>
      <c r="F81">
        <v>64.930000000000007</v>
      </c>
      <c r="G81">
        <v>63.66</v>
      </c>
      <c r="H81" t="s">
        <v>129</v>
      </c>
      <c r="I81" s="49" t="str">
        <f t="shared" si="9"/>
        <v>Men's 100m Breaststroke-12</v>
      </c>
      <c r="J81" s="2"/>
      <c r="K81" s="2"/>
    </row>
    <row r="82" spans="1:11" x14ac:dyDescent="0.2">
      <c r="A82" t="s">
        <v>52</v>
      </c>
      <c r="B82">
        <v>12</v>
      </c>
      <c r="C82" t="s">
        <v>57</v>
      </c>
      <c r="D82">
        <v>100</v>
      </c>
      <c r="E82">
        <v>2.6667100000000001</v>
      </c>
      <c r="F82">
        <v>57.37</v>
      </c>
      <c r="G82">
        <v>56.25</v>
      </c>
      <c r="H82" t="s">
        <v>131</v>
      </c>
      <c r="I82" s="49" t="str">
        <f t="shared" si="9"/>
        <v>Men's 100m Butterfly-12</v>
      </c>
      <c r="J82" s="2"/>
      <c r="K82" s="2"/>
    </row>
    <row r="83" spans="1:11" x14ac:dyDescent="0.2">
      <c r="A83" t="s">
        <v>52</v>
      </c>
      <c r="B83">
        <v>12</v>
      </c>
      <c r="C83" t="s">
        <v>56</v>
      </c>
      <c r="D83">
        <v>50</v>
      </c>
      <c r="E83">
        <v>2.6667100000000001</v>
      </c>
      <c r="F83">
        <v>23.72</v>
      </c>
      <c r="G83">
        <v>23.25</v>
      </c>
      <c r="H83" t="s">
        <v>132</v>
      </c>
      <c r="I83" s="49" t="str">
        <f t="shared" si="9"/>
        <v>Men's 50m Freestyle-12</v>
      </c>
      <c r="J83" s="2"/>
      <c r="K83" s="2"/>
    </row>
    <row r="84" spans="1:11" x14ac:dyDescent="0.2">
      <c r="A84" t="s">
        <v>52</v>
      </c>
      <c r="B84">
        <v>12</v>
      </c>
      <c r="C84" t="s">
        <v>56</v>
      </c>
      <c r="D84">
        <v>100</v>
      </c>
      <c r="E84">
        <v>2.6667100000000001</v>
      </c>
      <c r="F84">
        <v>52.74</v>
      </c>
      <c r="G84">
        <v>51.71</v>
      </c>
      <c r="H84" t="s">
        <v>133</v>
      </c>
      <c r="I84" s="49" t="str">
        <f t="shared" si="9"/>
        <v>Men's 100m Freestyle-12</v>
      </c>
      <c r="J84" s="2"/>
      <c r="K84" s="2"/>
    </row>
    <row r="85" spans="1:11" x14ac:dyDescent="0.2">
      <c r="A85" t="s">
        <v>52</v>
      </c>
      <c r="B85">
        <v>12</v>
      </c>
      <c r="C85" t="s">
        <v>56</v>
      </c>
      <c r="D85">
        <v>400</v>
      </c>
      <c r="E85">
        <v>2.6667100000000001</v>
      </c>
      <c r="F85">
        <v>252.34</v>
      </c>
      <c r="G85">
        <v>247.39</v>
      </c>
      <c r="H85" t="s">
        <v>135</v>
      </c>
      <c r="I85" s="49" t="str">
        <f t="shared" si="9"/>
        <v>Men's 400m Freestyle-12</v>
      </c>
      <c r="J85" s="2"/>
      <c r="K85" s="2"/>
    </row>
    <row r="86" spans="1:11" x14ac:dyDescent="0.2">
      <c r="A86" t="s">
        <v>52</v>
      </c>
      <c r="B86">
        <v>12</v>
      </c>
      <c r="C86" t="s">
        <v>137</v>
      </c>
      <c r="D86">
        <v>200</v>
      </c>
      <c r="E86">
        <v>2.6667100000000001</v>
      </c>
      <c r="F86">
        <v>134.91</v>
      </c>
      <c r="G86">
        <v>132.26</v>
      </c>
      <c r="H86" t="s">
        <v>139</v>
      </c>
      <c r="I86" s="49" t="str">
        <f t="shared" si="9"/>
        <v>Men's 200m Individual Medley-12</v>
      </c>
      <c r="J86" s="2"/>
      <c r="K86" s="2"/>
    </row>
    <row r="87" spans="1:11" x14ac:dyDescent="0.2">
      <c r="A87" t="s">
        <v>52</v>
      </c>
      <c r="B87">
        <v>13</v>
      </c>
      <c r="C87" t="s">
        <v>54</v>
      </c>
      <c r="D87">
        <v>100</v>
      </c>
      <c r="E87">
        <v>2.7143099999999998</v>
      </c>
      <c r="F87">
        <v>58.85</v>
      </c>
      <c r="G87">
        <v>57.7</v>
      </c>
      <c r="H87" t="s">
        <v>127</v>
      </c>
      <c r="I87" s="49" t="str">
        <f t="shared" si="9"/>
        <v>Men's 100m Backstroke-13</v>
      </c>
      <c r="J87" s="2"/>
      <c r="K87" s="2"/>
    </row>
    <row r="88" spans="1:11" x14ac:dyDescent="0.2">
      <c r="A88" t="s">
        <v>52</v>
      </c>
      <c r="B88">
        <v>13</v>
      </c>
      <c r="C88" t="s">
        <v>55</v>
      </c>
      <c r="D88">
        <v>100</v>
      </c>
      <c r="E88">
        <v>2.7143099999999998</v>
      </c>
      <c r="F88">
        <v>65.22</v>
      </c>
      <c r="G88">
        <v>63.94</v>
      </c>
      <c r="H88" t="s">
        <v>129</v>
      </c>
      <c r="I88" s="49" t="str">
        <f t="shared" si="9"/>
        <v>Men's 100m Breaststroke-13</v>
      </c>
      <c r="J88" s="2"/>
      <c r="K88" s="2"/>
    </row>
    <row r="89" spans="1:11" x14ac:dyDescent="0.2">
      <c r="A89" t="s">
        <v>52</v>
      </c>
      <c r="B89">
        <v>13</v>
      </c>
      <c r="C89" t="s">
        <v>57</v>
      </c>
      <c r="D89">
        <v>100</v>
      </c>
      <c r="E89">
        <v>2.7143099999999998</v>
      </c>
      <c r="F89">
        <v>55.31</v>
      </c>
      <c r="G89">
        <v>54.23</v>
      </c>
      <c r="H89" t="s">
        <v>131</v>
      </c>
      <c r="I89" s="49" t="str">
        <f t="shared" si="9"/>
        <v>Men's 100m Butterfly-13</v>
      </c>
      <c r="J89" s="2"/>
      <c r="K89" s="2"/>
    </row>
    <row r="90" spans="1:11" x14ac:dyDescent="0.2">
      <c r="A90" t="s">
        <v>52</v>
      </c>
      <c r="B90">
        <v>13</v>
      </c>
      <c r="C90" t="s">
        <v>56</v>
      </c>
      <c r="D90">
        <v>50</v>
      </c>
      <c r="E90">
        <v>2.7143099999999998</v>
      </c>
      <c r="F90">
        <v>23.46</v>
      </c>
      <c r="G90">
        <v>23</v>
      </c>
      <c r="H90" t="s">
        <v>132</v>
      </c>
      <c r="I90" s="49" t="str">
        <f t="shared" si="9"/>
        <v>Men's 50m Freestyle-13</v>
      </c>
      <c r="J90" s="2"/>
      <c r="K90" s="2"/>
    </row>
    <row r="91" spans="1:11" x14ac:dyDescent="0.2">
      <c r="A91" t="s">
        <v>52</v>
      </c>
      <c r="B91">
        <v>13</v>
      </c>
      <c r="C91" t="s">
        <v>56</v>
      </c>
      <c r="D91">
        <v>100</v>
      </c>
      <c r="E91">
        <v>2.7143099999999998</v>
      </c>
      <c r="F91">
        <v>51.48</v>
      </c>
      <c r="G91">
        <v>50.47</v>
      </c>
      <c r="H91" t="s">
        <v>133</v>
      </c>
      <c r="I91" s="49" t="str">
        <f t="shared" si="9"/>
        <v>Men's 100m Freestyle-13</v>
      </c>
      <c r="J91" s="2"/>
      <c r="K91" s="2"/>
    </row>
    <row r="92" spans="1:11" x14ac:dyDescent="0.2">
      <c r="A92" t="s">
        <v>52</v>
      </c>
      <c r="B92">
        <v>13</v>
      </c>
      <c r="C92" t="s">
        <v>56</v>
      </c>
      <c r="D92">
        <v>400</v>
      </c>
      <c r="E92">
        <v>2.7143099999999998</v>
      </c>
      <c r="F92">
        <v>240.7</v>
      </c>
      <c r="G92">
        <v>235.98</v>
      </c>
      <c r="H92" t="s">
        <v>135</v>
      </c>
      <c r="I92" s="49" t="str">
        <f t="shared" si="9"/>
        <v>Men's 400m Freestyle-13</v>
      </c>
      <c r="J92" s="2"/>
      <c r="K92" s="2"/>
    </row>
    <row r="93" spans="1:11" x14ac:dyDescent="0.2">
      <c r="A93" t="s">
        <v>52</v>
      </c>
      <c r="B93">
        <v>13</v>
      </c>
      <c r="C93" t="s">
        <v>137</v>
      </c>
      <c r="D93">
        <v>200</v>
      </c>
      <c r="E93">
        <v>2.7143099999999998</v>
      </c>
      <c r="F93">
        <v>128.53</v>
      </c>
      <c r="G93">
        <v>126.01</v>
      </c>
      <c r="H93" t="s">
        <v>139</v>
      </c>
      <c r="I93" s="49" t="str">
        <f t="shared" si="9"/>
        <v>Men's 200m Individual Medley-13</v>
      </c>
      <c r="J93" s="2"/>
      <c r="K93" s="2"/>
    </row>
    <row r="94" spans="1:11" x14ac:dyDescent="0.2">
      <c r="A94" t="s">
        <v>52</v>
      </c>
      <c r="B94">
        <v>14</v>
      </c>
      <c r="C94" t="s">
        <v>54</v>
      </c>
      <c r="D94">
        <v>100</v>
      </c>
      <c r="E94">
        <v>2.7197399999999998</v>
      </c>
      <c r="F94">
        <v>59.67</v>
      </c>
      <c r="G94">
        <v>58.5</v>
      </c>
      <c r="H94" t="s">
        <v>127</v>
      </c>
      <c r="I94" s="49" t="str">
        <f t="shared" si="9"/>
        <v>Men's 100m Backstroke-14</v>
      </c>
      <c r="J94" s="2"/>
      <c r="K94" s="2"/>
    </row>
    <row r="95" spans="1:11" x14ac:dyDescent="0.2">
      <c r="A95" t="s">
        <v>52</v>
      </c>
      <c r="B95">
        <v>14</v>
      </c>
      <c r="C95" t="s">
        <v>55</v>
      </c>
      <c r="D95">
        <v>100</v>
      </c>
      <c r="E95">
        <v>2.7197399999999998</v>
      </c>
      <c r="F95">
        <v>64.83</v>
      </c>
      <c r="G95">
        <v>63.56</v>
      </c>
      <c r="H95" t="s">
        <v>129</v>
      </c>
      <c r="I95" s="49" t="str">
        <f t="shared" si="9"/>
        <v>Men's 100m Breaststroke-14</v>
      </c>
      <c r="J95" s="2"/>
      <c r="K95" s="2"/>
    </row>
    <row r="96" spans="1:11" x14ac:dyDescent="0.2">
      <c r="A96" t="s">
        <v>52</v>
      </c>
      <c r="B96">
        <v>14</v>
      </c>
      <c r="C96" t="s">
        <v>57</v>
      </c>
      <c r="D96">
        <v>100</v>
      </c>
      <c r="E96">
        <v>2.7197399999999998</v>
      </c>
      <c r="F96">
        <v>55.51</v>
      </c>
      <c r="G96">
        <v>54.42</v>
      </c>
      <c r="H96" t="s">
        <v>131</v>
      </c>
      <c r="I96" s="49" t="str">
        <f t="shared" si="9"/>
        <v>Men's 100m Butterfly-14</v>
      </c>
      <c r="J96" s="2"/>
      <c r="K96" s="2"/>
    </row>
    <row r="97" spans="1:11" x14ac:dyDescent="0.2">
      <c r="A97" t="s">
        <v>52</v>
      </c>
      <c r="B97">
        <v>14</v>
      </c>
      <c r="C97" t="s">
        <v>56</v>
      </c>
      <c r="D97">
        <v>50</v>
      </c>
      <c r="E97">
        <v>2.7197399999999998</v>
      </c>
      <c r="F97">
        <v>23.44</v>
      </c>
      <c r="G97">
        <v>22.98</v>
      </c>
      <c r="H97" t="s">
        <v>132</v>
      </c>
      <c r="I97" s="49" t="str">
        <f t="shared" si="9"/>
        <v>Men's 50m Freestyle-14</v>
      </c>
      <c r="J97" s="2"/>
      <c r="K97" s="2"/>
    </row>
    <row r="98" spans="1:11" x14ac:dyDescent="0.2">
      <c r="A98" t="s">
        <v>52</v>
      </c>
      <c r="B98">
        <v>14</v>
      </c>
      <c r="C98" t="s">
        <v>56</v>
      </c>
      <c r="D98">
        <v>100</v>
      </c>
      <c r="E98">
        <v>2.7197399999999998</v>
      </c>
      <c r="F98">
        <v>52.1</v>
      </c>
      <c r="G98">
        <v>51.08</v>
      </c>
      <c r="H98" t="s">
        <v>133</v>
      </c>
      <c r="I98" s="49" t="str">
        <f t="shared" si="9"/>
        <v>Men's 100m Freestyle-14</v>
      </c>
      <c r="J98" s="2"/>
      <c r="K98" s="2"/>
    </row>
    <row r="99" spans="1:11" x14ac:dyDescent="0.2">
      <c r="A99" t="s">
        <v>52</v>
      </c>
      <c r="B99">
        <v>14</v>
      </c>
      <c r="C99" t="s">
        <v>56</v>
      </c>
      <c r="D99">
        <v>200</v>
      </c>
      <c r="E99">
        <v>2.7197399999999998</v>
      </c>
      <c r="F99">
        <v>114.06</v>
      </c>
      <c r="G99">
        <v>111.82</v>
      </c>
      <c r="H99" t="s">
        <v>134</v>
      </c>
      <c r="I99" s="49" t="str">
        <f t="shared" si="9"/>
        <v>Men's 200m Freestyle-14</v>
      </c>
      <c r="J99" s="2"/>
      <c r="K99" s="2"/>
    </row>
    <row r="100" spans="1:11" x14ac:dyDescent="0.2">
      <c r="A100" t="s">
        <v>52</v>
      </c>
      <c r="B100">
        <v>14</v>
      </c>
      <c r="C100" t="s">
        <v>137</v>
      </c>
      <c r="D100">
        <v>200</v>
      </c>
      <c r="E100">
        <v>2.7197399999999998</v>
      </c>
      <c r="F100">
        <v>129.35</v>
      </c>
      <c r="G100">
        <v>126.81</v>
      </c>
      <c r="H100" t="s">
        <v>139</v>
      </c>
      <c r="I100" s="49" t="str">
        <f t="shared" si="9"/>
        <v>Men's 200m Individual Medley-14</v>
      </c>
      <c r="J100" s="2"/>
      <c r="K100" s="2"/>
    </row>
    <row r="101" spans="1:11" x14ac:dyDescent="0.2">
      <c r="A101" t="s">
        <v>53</v>
      </c>
      <c r="B101">
        <v>1</v>
      </c>
      <c r="C101" t="s">
        <v>54</v>
      </c>
      <c r="D101">
        <v>50</v>
      </c>
      <c r="E101">
        <v>2.2431999999999999</v>
      </c>
      <c r="F101">
        <v>117.42</v>
      </c>
      <c r="G101">
        <v>119.82</v>
      </c>
      <c r="H101" t="s">
        <v>126</v>
      </c>
      <c r="I101" s="49" t="str">
        <f t="shared" si="9"/>
        <v>Women's 50m Backstroke-1</v>
      </c>
      <c r="J101" s="2"/>
      <c r="K101" s="2"/>
    </row>
    <row r="102" spans="1:11" x14ac:dyDescent="0.2">
      <c r="A102" t="s">
        <v>53</v>
      </c>
      <c r="B102">
        <v>1</v>
      </c>
      <c r="C102" t="s">
        <v>54</v>
      </c>
      <c r="D102">
        <v>100</v>
      </c>
      <c r="E102">
        <v>2.2431999999999999</v>
      </c>
      <c r="F102">
        <v>243.02</v>
      </c>
      <c r="G102">
        <v>247.98</v>
      </c>
      <c r="H102" t="s">
        <v>127</v>
      </c>
      <c r="I102" s="49" t="str">
        <f t="shared" si="9"/>
        <v>Women's 100m Backstroke-1</v>
      </c>
      <c r="J102" s="2"/>
      <c r="K102" s="2"/>
    </row>
    <row r="103" spans="1:11" x14ac:dyDescent="0.2">
      <c r="A103" t="s">
        <v>53</v>
      </c>
      <c r="B103">
        <v>1</v>
      </c>
      <c r="C103" t="s">
        <v>55</v>
      </c>
      <c r="D103">
        <v>50</v>
      </c>
      <c r="E103">
        <v>2.2431999999999999</v>
      </c>
      <c r="F103">
        <v>138.13999999999999</v>
      </c>
      <c r="G103">
        <v>140.96</v>
      </c>
      <c r="H103" t="s">
        <v>128</v>
      </c>
      <c r="I103" s="49" t="str">
        <f t="shared" si="9"/>
        <v>Women's 50m Breaststroke-1</v>
      </c>
      <c r="J103" s="2"/>
      <c r="K103" s="2"/>
    </row>
    <row r="104" spans="1:11" x14ac:dyDescent="0.2">
      <c r="A104" t="s">
        <v>53</v>
      </c>
      <c r="B104">
        <v>1</v>
      </c>
      <c r="C104" t="s">
        <v>57</v>
      </c>
      <c r="D104">
        <v>50</v>
      </c>
      <c r="E104">
        <v>2.2431999999999999</v>
      </c>
      <c r="F104">
        <v>153.99</v>
      </c>
      <c r="G104">
        <v>157.13</v>
      </c>
      <c r="H104" t="s">
        <v>130</v>
      </c>
      <c r="I104" s="49" t="str">
        <f t="shared" si="9"/>
        <v>Women's 50m Butterfly-1</v>
      </c>
      <c r="J104" s="2"/>
      <c r="K104" s="2"/>
    </row>
    <row r="105" spans="1:11" x14ac:dyDescent="0.2">
      <c r="A105" t="s">
        <v>53</v>
      </c>
      <c r="B105">
        <v>1</v>
      </c>
      <c r="C105" t="s">
        <v>56</v>
      </c>
      <c r="D105">
        <v>50</v>
      </c>
      <c r="E105">
        <v>2.2431999999999999</v>
      </c>
      <c r="F105">
        <v>115.91</v>
      </c>
      <c r="G105">
        <v>118.28</v>
      </c>
      <c r="H105" t="s">
        <v>132</v>
      </c>
      <c r="I105" s="49" t="str">
        <f t="shared" si="9"/>
        <v>Women's 50m Freestyle-1</v>
      </c>
      <c r="J105" s="2"/>
      <c r="K105" s="2"/>
    </row>
    <row r="106" spans="1:11" x14ac:dyDescent="0.2">
      <c r="A106" t="s">
        <v>53</v>
      </c>
      <c r="B106">
        <v>1</v>
      </c>
      <c r="C106" t="s">
        <v>56</v>
      </c>
      <c r="D106">
        <v>100</v>
      </c>
      <c r="E106">
        <v>2.2431999999999999</v>
      </c>
      <c r="F106">
        <v>244.71</v>
      </c>
      <c r="G106">
        <v>249.7</v>
      </c>
      <c r="H106" t="s">
        <v>133</v>
      </c>
      <c r="I106" s="49" t="str">
        <f t="shared" si="9"/>
        <v>Women's 100m Freestyle-1</v>
      </c>
      <c r="J106" s="2"/>
      <c r="K106" s="2"/>
    </row>
    <row r="107" spans="1:11" x14ac:dyDescent="0.2">
      <c r="A107" t="s">
        <v>53</v>
      </c>
      <c r="B107">
        <v>1</v>
      </c>
      <c r="C107" t="s">
        <v>56</v>
      </c>
      <c r="D107">
        <v>200</v>
      </c>
      <c r="E107">
        <v>2.2431999999999999</v>
      </c>
      <c r="F107">
        <v>583.54</v>
      </c>
      <c r="G107">
        <v>595.45000000000005</v>
      </c>
      <c r="H107" t="s">
        <v>134</v>
      </c>
      <c r="I107" s="49" t="str">
        <f t="shared" si="9"/>
        <v>Women's 200m Freestyle-1</v>
      </c>
      <c r="J107" s="2"/>
      <c r="K107" s="2"/>
    </row>
    <row r="108" spans="1:11" x14ac:dyDescent="0.2">
      <c r="A108" t="s">
        <v>53</v>
      </c>
      <c r="B108">
        <v>1</v>
      </c>
      <c r="C108" t="s">
        <v>137</v>
      </c>
      <c r="D108">
        <v>150</v>
      </c>
      <c r="E108">
        <v>2.2431999999999999</v>
      </c>
      <c r="F108">
        <v>466.21</v>
      </c>
      <c r="G108">
        <v>475.72</v>
      </c>
      <c r="H108" t="s">
        <v>138</v>
      </c>
      <c r="I108" s="49" t="str">
        <f t="shared" si="9"/>
        <v>Women's 150m Individual Medley-1</v>
      </c>
      <c r="J108" s="2"/>
      <c r="K108" s="2"/>
    </row>
    <row r="109" spans="1:11" x14ac:dyDescent="0.2">
      <c r="A109" t="s">
        <v>53</v>
      </c>
      <c r="B109">
        <v>2</v>
      </c>
      <c r="C109" t="s">
        <v>54</v>
      </c>
      <c r="D109">
        <v>50</v>
      </c>
      <c r="E109">
        <v>2.2926799999999998</v>
      </c>
      <c r="F109">
        <v>65.56</v>
      </c>
      <c r="G109">
        <v>66.900000000000006</v>
      </c>
      <c r="H109" t="s">
        <v>126</v>
      </c>
      <c r="I109" s="49" t="str">
        <f t="shared" si="9"/>
        <v>Women's 50m Backstroke-2</v>
      </c>
      <c r="J109" s="2"/>
      <c r="K109" s="2"/>
    </row>
    <row r="110" spans="1:11" x14ac:dyDescent="0.2">
      <c r="A110" t="s">
        <v>53</v>
      </c>
      <c r="B110">
        <v>2</v>
      </c>
      <c r="C110" t="s">
        <v>54</v>
      </c>
      <c r="D110">
        <v>100</v>
      </c>
      <c r="E110">
        <v>2.2926799999999998</v>
      </c>
      <c r="F110">
        <v>143.15</v>
      </c>
      <c r="G110">
        <v>146.07</v>
      </c>
      <c r="H110" t="s">
        <v>127</v>
      </c>
      <c r="I110" s="49" t="str">
        <f t="shared" si="9"/>
        <v>Women's 100m Backstroke-2</v>
      </c>
      <c r="J110" s="2"/>
      <c r="K110" s="2"/>
    </row>
    <row r="111" spans="1:11" x14ac:dyDescent="0.2">
      <c r="A111" t="s">
        <v>53</v>
      </c>
      <c r="B111">
        <v>2</v>
      </c>
      <c r="C111" t="s">
        <v>55</v>
      </c>
      <c r="D111">
        <v>50</v>
      </c>
      <c r="E111">
        <v>2.2926799999999998</v>
      </c>
      <c r="F111">
        <v>77.78</v>
      </c>
      <c r="G111">
        <v>79.37</v>
      </c>
      <c r="H111" t="s">
        <v>128</v>
      </c>
      <c r="I111" s="49" t="str">
        <f t="shared" si="9"/>
        <v>Women's 50m Breaststroke-2</v>
      </c>
      <c r="J111" s="2"/>
      <c r="K111" s="2"/>
    </row>
    <row r="112" spans="1:11" x14ac:dyDescent="0.2">
      <c r="A112" t="s">
        <v>53</v>
      </c>
      <c r="B112">
        <v>2</v>
      </c>
      <c r="C112" t="s">
        <v>57</v>
      </c>
      <c r="D112">
        <v>50</v>
      </c>
      <c r="E112">
        <v>2.2926799999999998</v>
      </c>
      <c r="F112">
        <v>92.49</v>
      </c>
      <c r="G112">
        <v>94.38</v>
      </c>
      <c r="H112" t="s">
        <v>130</v>
      </c>
      <c r="I112" s="49" t="str">
        <f t="shared" si="9"/>
        <v>Women's 50m Butterfly-2</v>
      </c>
      <c r="J112" s="2"/>
      <c r="K112" s="2"/>
    </row>
    <row r="113" spans="1:11" x14ac:dyDescent="0.2">
      <c r="A113" t="s">
        <v>53</v>
      </c>
      <c r="B113">
        <v>2</v>
      </c>
      <c r="C113" t="s">
        <v>56</v>
      </c>
      <c r="D113">
        <v>50</v>
      </c>
      <c r="E113">
        <v>2.2926799999999998</v>
      </c>
      <c r="F113">
        <v>71.53</v>
      </c>
      <c r="G113">
        <v>72.989999999999995</v>
      </c>
      <c r="H113" t="s">
        <v>132</v>
      </c>
      <c r="I113" s="49" t="str">
        <f t="shared" si="9"/>
        <v>Women's 50m Freestyle-2</v>
      </c>
      <c r="J113" s="2"/>
      <c r="K113" s="2"/>
    </row>
    <row r="114" spans="1:11" x14ac:dyDescent="0.2">
      <c r="A114" t="s">
        <v>53</v>
      </c>
      <c r="B114">
        <v>2</v>
      </c>
      <c r="C114" t="s">
        <v>56</v>
      </c>
      <c r="D114">
        <v>100</v>
      </c>
      <c r="E114">
        <v>2.2926799999999998</v>
      </c>
      <c r="F114">
        <v>157.9</v>
      </c>
      <c r="G114">
        <v>161.12</v>
      </c>
      <c r="H114" t="s">
        <v>133</v>
      </c>
      <c r="I114" s="49" t="str">
        <f t="shared" si="9"/>
        <v>Women's 100m Freestyle-2</v>
      </c>
      <c r="J114" s="2"/>
      <c r="K114" s="2"/>
    </row>
    <row r="115" spans="1:11" x14ac:dyDescent="0.2">
      <c r="A115" t="s">
        <v>53</v>
      </c>
      <c r="B115">
        <v>2</v>
      </c>
      <c r="C115" t="s">
        <v>56</v>
      </c>
      <c r="D115">
        <v>200</v>
      </c>
      <c r="E115">
        <v>2.2926799999999998</v>
      </c>
      <c r="F115">
        <v>335.44</v>
      </c>
      <c r="G115">
        <v>342.29</v>
      </c>
      <c r="H115" t="s">
        <v>134</v>
      </c>
      <c r="I115" s="49" t="str">
        <f t="shared" si="9"/>
        <v>Women's 200m Freestyle-2</v>
      </c>
      <c r="J115" s="2"/>
      <c r="K115" s="2"/>
    </row>
    <row r="116" spans="1:11" x14ac:dyDescent="0.2">
      <c r="A116" t="s">
        <v>53</v>
      </c>
      <c r="B116">
        <v>2</v>
      </c>
      <c r="C116" t="s">
        <v>137</v>
      </c>
      <c r="D116">
        <v>150</v>
      </c>
      <c r="E116">
        <v>2.2926799999999998</v>
      </c>
      <c r="F116">
        <v>305.32</v>
      </c>
      <c r="G116">
        <v>311.55</v>
      </c>
      <c r="H116" t="s">
        <v>138</v>
      </c>
      <c r="I116" s="49" t="str">
        <f t="shared" si="9"/>
        <v>Women's 150m Individual Medley-2</v>
      </c>
      <c r="J116" s="2"/>
      <c r="K116" s="2"/>
    </row>
    <row r="117" spans="1:11" x14ac:dyDescent="0.2">
      <c r="A117" t="s">
        <v>53</v>
      </c>
      <c r="B117">
        <v>3</v>
      </c>
      <c r="C117" t="s">
        <v>54</v>
      </c>
      <c r="D117">
        <v>50</v>
      </c>
      <c r="E117">
        <v>2.3421699999999999</v>
      </c>
      <c r="F117">
        <v>55.73</v>
      </c>
      <c r="G117">
        <v>56.87</v>
      </c>
      <c r="H117" t="s">
        <v>126</v>
      </c>
      <c r="I117" s="49" t="str">
        <f t="shared" si="9"/>
        <v>Women's 50m Backstroke-3</v>
      </c>
      <c r="J117" s="2"/>
      <c r="K117" s="2"/>
    </row>
    <row r="118" spans="1:11" x14ac:dyDescent="0.2">
      <c r="A118" t="s">
        <v>53</v>
      </c>
      <c r="B118">
        <v>3</v>
      </c>
      <c r="C118" t="s">
        <v>55</v>
      </c>
      <c r="D118">
        <v>50</v>
      </c>
      <c r="E118">
        <v>2.3421699999999999</v>
      </c>
      <c r="F118">
        <v>57.67</v>
      </c>
      <c r="G118">
        <v>58.85</v>
      </c>
      <c r="H118" t="s">
        <v>128</v>
      </c>
      <c r="I118" s="49" t="str">
        <f t="shared" si="9"/>
        <v>Women's 50m Breaststroke-3</v>
      </c>
      <c r="J118" s="2"/>
      <c r="K118" s="2"/>
    </row>
    <row r="119" spans="1:11" x14ac:dyDescent="0.2">
      <c r="A119" t="s">
        <v>53</v>
      </c>
      <c r="B119">
        <v>3</v>
      </c>
      <c r="C119" t="s">
        <v>57</v>
      </c>
      <c r="D119">
        <v>50</v>
      </c>
      <c r="E119">
        <v>2.3421699999999999</v>
      </c>
      <c r="F119">
        <v>60.91</v>
      </c>
      <c r="G119">
        <v>62.15</v>
      </c>
      <c r="H119" t="s">
        <v>130</v>
      </c>
      <c r="I119" s="49" t="str">
        <f t="shared" si="9"/>
        <v>Women's 50m Butterfly-3</v>
      </c>
      <c r="J119" s="2"/>
      <c r="K119" s="2"/>
    </row>
    <row r="120" spans="1:11" x14ac:dyDescent="0.2">
      <c r="A120" t="s">
        <v>53</v>
      </c>
      <c r="B120">
        <v>3</v>
      </c>
      <c r="C120" t="s">
        <v>56</v>
      </c>
      <c r="D120">
        <v>50</v>
      </c>
      <c r="E120">
        <v>2.3421699999999999</v>
      </c>
      <c r="F120">
        <v>46.73</v>
      </c>
      <c r="G120">
        <v>47.68</v>
      </c>
      <c r="H120" t="s">
        <v>132</v>
      </c>
      <c r="I120" s="49" t="str">
        <f t="shared" si="9"/>
        <v>Women's 50m Freestyle-3</v>
      </c>
      <c r="J120" s="2"/>
      <c r="K120" s="2"/>
    </row>
    <row r="121" spans="1:11" x14ac:dyDescent="0.2">
      <c r="A121" t="s">
        <v>53</v>
      </c>
      <c r="B121">
        <v>3</v>
      </c>
      <c r="C121" t="s">
        <v>56</v>
      </c>
      <c r="D121">
        <v>100</v>
      </c>
      <c r="E121">
        <v>2.3421699999999999</v>
      </c>
      <c r="F121">
        <v>95.76</v>
      </c>
      <c r="G121">
        <v>97.71</v>
      </c>
      <c r="H121" t="s">
        <v>133</v>
      </c>
      <c r="I121" s="49" t="str">
        <f t="shared" si="9"/>
        <v>Women's 100m Freestyle-3</v>
      </c>
      <c r="J121" s="2"/>
      <c r="K121" s="2"/>
    </row>
    <row r="122" spans="1:11" x14ac:dyDescent="0.2">
      <c r="A122" t="s">
        <v>53</v>
      </c>
      <c r="B122">
        <v>3</v>
      </c>
      <c r="C122" t="s">
        <v>56</v>
      </c>
      <c r="D122">
        <v>200</v>
      </c>
      <c r="E122">
        <v>2.3421699999999999</v>
      </c>
      <c r="F122">
        <v>232.49</v>
      </c>
      <c r="G122">
        <v>237.23</v>
      </c>
      <c r="H122" t="s">
        <v>134</v>
      </c>
      <c r="I122" s="49" t="str">
        <f t="shared" si="9"/>
        <v>Women's 200m Freestyle-3</v>
      </c>
      <c r="J122" s="2"/>
      <c r="K122" s="2"/>
    </row>
    <row r="123" spans="1:11" x14ac:dyDescent="0.2">
      <c r="A123" t="s">
        <v>53</v>
      </c>
      <c r="B123">
        <v>3</v>
      </c>
      <c r="C123" t="s">
        <v>137</v>
      </c>
      <c r="D123">
        <v>150</v>
      </c>
      <c r="E123">
        <v>2.3421699999999999</v>
      </c>
      <c r="F123">
        <v>194.51</v>
      </c>
      <c r="G123">
        <v>198.48</v>
      </c>
      <c r="H123" t="s">
        <v>138</v>
      </c>
      <c r="I123" s="49" t="str">
        <f t="shared" si="9"/>
        <v>Women's 150m Individual Medley-3</v>
      </c>
      <c r="J123" s="2"/>
      <c r="K123" s="2"/>
    </row>
    <row r="124" spans="1:11" x14ac:dyDescent="0.2">
      <c r="A124" t="s">
        <v>53</v>
      </c>
      <c r="B124">
        <v>4</v>
      </c>
      <c r="C124" t="s">
        <v>54</v>
      </c>
      <c r="D124">
        <v>50</v>
      </c>
      <c r="E124">
        <v>2.3916599999999999</v>
      </c>
      <c r="F124">
        <v>48.97</v>
      </c>
      <c r="G124">
        <v>49.97</v>
      </c>
      <c r="H124" t="s">
        <v>126</v>
      </c>
      <c r="I124" s="49" t="str">
        <f t="shared" si="9"/>
        <v>Women's 50m Backstroke-4</v>
      </c>
      <c r="J124" s="2"/>
      <c r="K124" s="2"/>
    </row>
    <row r="125" spans="1:11" x14ac:dyDescent="0.2">
      <c r="A125" t="s">
        <v>53</v>
      </c>
      <c r="B125">
        <v>4</v>
      </c>
      <c r="C125" t="s">
        <v>55</v>
      </c>
      <c r="D125">
        <v>100</v>
      </c>
      <c r="E125">
        <v>2.3916599999999999</v>
      </c>
      <c r="F125">
        <v>109.55</v>
      </c>
      <c r="G125">
        <v>111.79</v>
      </c>
      <c r="H125" t="s">
        <v>129</v>
      </c>
      <c r="I125" s="49" t="str">
        <f t="shared" si="9"/>
        <v>Women's 100m Breaststroke-4</v>
      </c>
      <c r="J125" s="2"/>
      <c r="K125" s="2"/>
    </row>
    <row r="126" spans="1:11" x14ac:dyDescent="0.2">
      <c r="A126" t="s">
        <v>53</v>
      </c>
      <c r="B126">
        <v>4</v>
      </c>
      <c r="C126" t="s">
        <v>57</v>
      </c>
      <c r="D126">
        <v>50</v>
      </c>
      <c r="E126">
        <v>2.3916599999999999</v>
      </c>
      <c r="F126">
        <v>50</v>
      </c>
      <c r="G126">
        <v>51.02</v>
      </c>
      <c r="H126" t="s">
        <v>130</v>
      </c>
      <c r="I126" s="49" t="str">
        <f t="shared" si="9"/>
        <v>Women's 50m Butterfly-4</v>
      </c>
      <c r="J126" s="2"/>
      <c r="K126" s="2"/>
    </row>
    <row r="127" spans="1:11" x14ac:dyDescent="0.2">
      <c r="A127" t="s">
        <v>53</v>
      </c>
      <c r="B127">
        <v>4</v>
      </c>
      <c r="C127" t="s">
        <v>56</v>
      </c>
      <c r="D127">
        <v>50</v>
      </c>
      <c r="E127">
        <v>2.3916599999999999</v>
      </c>
      <c r="F127">
        <v>38.94</v>
      </c>
      <c r="G127">
        <v>39.729999999999997</v>
      </c>
      <c r="H127" t="s">
        <v>132</v>
      </c>
      <c r="I127" s="49" t="str">
        <f t="shared" si="9"/>
        <v>Women's 50m Freestyle-4</v>
      </c>
      <c r="J127" s="2"/>
      <c r="K127" s="2"/>
    </row>
    <row r="128" spans="1:11" x14ac:dyDescent="0.2">
      <c r="A128" t="s">
        <v>53</v>
      </c>
      <c r="B128">
        <v>4</v>
      </c>
      <c r="C128" t="s">
        <v>56</v>
      </c>
      <c r="D128">
        <v>100</v>
      </c>
      <c r="E128">
        <v>2.3916599999999999</v>
      </c>
      <c r="F128">
        <v>89.7</v>
      </c>
      <c r="G128">
        <v>91.53</v>
      </c>
      <c r="H128" t="s">
        <v>133</v>
      </c>
      <c r="I128" s="49" t="str">
        <f t="shared" si="9"/>
        <v>Women's 100m Freestyle-4</v>
      </c>
      <c r="J128" s="2"/>
      <c r="K128" s="2"/>
    </row>
    <row r="129" spans="1:11" x14ac:dyDescent="0.2">
      <c r="A129" t="s">
        <v>53</v>
      </c>
      <c r="B129">
        <v>4</v>
      </c>
      <c r="C129" t="s">
        <v>56</v>
      </c>
      <c r="D129">
        <v>200</v>
      </c>
      <c r="E129">
        <v>2.3916599999999999</v>
      </c>
      <c r="F129">
        <v>193.83</v>
      </c>
      <c r="G129">
        <v>197.79</v>
      </c>
      <c r="H129" t="s">
        <v>134</v>
      </c>
      <c r="I129" s="49" t="str">
        <f t="shared" si="9"/>
        <v>Women's 200m Freestyle-4</v>
      </c>
      <c r="J129" s="2"/>
      <c r="K129" s="2"/>
    </row>
    <row r="130" spans="1:11" x14ac:dyDescent="0.2">
      <c r="A130" t="s">
        <v>53</v>
      </c>
      <c r="B130">
        <v>4</v>
      </c>
      <c r="C130" t="s">
        <v>137</v>
      </c>
      <c r="D130">
        <v>150</v>
      </c>
      <c r="E130">
        <v>2.3916599999999999</v>
      </c>
      <c r="F130">
        <v>172.7</v>
      </c>
      <c r="G130">
        <v>176.22</v>
      </c>
      <c r="H130" t="s">
        <v>138</v>
      </c>
      <c r="I130" s="49" t="str">
        <f t="shared" si="9"/>
        <v>Women's 150m Individual Medley-4</v>
      </c>
      <c r="J130" s="2"/>
      <c r="K130" s="2"/>
    </row>
    <row r="131" spans="1:11" x14ac:dyDescent="0.2">
      <c r="A131" t="s">
        <v>53</v>
      </c>
      <c r="B131">
        <v>5</v>
      </c>
      <c r="C131" t="s">
        <v>54</v>
      </c>
      <c r="D131">
        <v>50</v>
      </c>
      <c r="E131">
        <v>2.4411499999999999</v>
      </c>
      <c r="F131">
        <v>43.45</v>
      </c>
      <c r="G131">
        <v>43.45</v>
      </c>
      <c r="H131" t="s">
        <v>126</v>
      </c>
      <c r="I131" s="49" t="str">
        <f t="shared" ref="I131:I194" si="10">A131&amp;"'s "&amp;H131&amp;"-"&amp;B131</f>
        <v>Women's 50m Backstroke-5</v>
      </c>
      <c r="J131" s="2"/>
      <c r="K131" s="2"/>
    </row>
    <row r="132" spans="1:11" x14ac:dyDescent="0.2">
      <c r="A132" t="s">
        <v>53</v>
      </c>
      <c r="B132">
        <v>5</v>
      </c>
      <c r="C132" t="s">
        <v>55</v>
      </c>
      <c r="D132">
        <v>100</v>
      </c>
      <c r="E132">
        <v>2.4411499999999999</v>
      </c>
      <c r="F132">
        <v>101.33</v>
      </c>
      <c r="G132">
        <v>101.33</v>
      </c>
      <c r="H132" t="s">
        <v>129</v>
      </c>
      <c r="I132" s="49" t="str">
        <f t="shared" si="10"/>
        <v>Women's 100m Breaststroke-5</v>
      </c>
      <c r="J132" s="2"/>
      <c r="K132" s="2"/>
    </row>
    <row r="133" spans="1:11" x14ac:dyDescent="0.2">
      <c r="A133" t="s">
        <v>53</v>
      </c>
      <c r="B133">
        <v>5</v>
      </c>
      <c r="C133" t="s">
        <v>57</v>
      </c>
      <c r="D133">
        <v>50</v>
      </c>
      <c r="E133">
        <v>2.4411499999999999</v>
      </c>
      <c r="F133">
        <v>44.88</v>
      </c>
      <c r="G133">
        <v>44.88</v>
      </c>
      <c r="H133" t="s">
        <v>130</v>
      </c>
      <c r="I133" s="49" t="str">
        <f t="shared" si="10"/>
        <v>Women's 50m Butterfly-5</v>
      </c>
      <c r="J133" s="2"/>
      <c r="K133" s="2"/>
    </row>
    <row r="134" spans="1:11" x14ac:dyDescent="0.2">
      <c r="A134" t="s">
        <v>53</v>
      </c>
      <c r="B134">
        <v>5</v>
      </c>
      <c r="C134" t="s">
        <v>56</v>
      </c>
      <c r="D134">
        <v>50</v>
      </c>
      <c r="E134">
        <v>2.4411499999999999</v>
      </c>
      <c r="F134">
        <v>36.78</v>
      </c>
      <c r="G134">
        <v>36.78</v>
      </c>
      <c r="H134" t="s">
        <v>132</v>
      </c>
      <c r="I134" s="49" t="str">
        <f t="shared" si="10"/>
        <v>Women's 50m Freestyle-5</v>
      </c>
      <c r="J134" s="2"/>
      <c r="K134" s="2"/>
    </row>
    <row r="135" spans="1:11" x14ac:dyDescent="0.2">
      <c r="A135" t="s">
        <v>53</v>
      </c>
      <c r="B135">
        <v>5</v>
      </c>
      <c r="C135" t="s">
        <v>56</v>
      </c>
      <c r="D135">
        <v>100</v>
      </c>
      <c r="E135">
        <v>2.4411499999999999</v>
      </c>
      <c r="F135">
        <v>77.88</v>
      </c>
      <c r="G135">
        <v>77.88</v>
      </c>
      <c r="H135" t="s">
        <v>133</v>
      </c>
      <c r="I135" s="49" t="str">
        <f t="shared" si="10"/>
        <v>Women's 100m Freestyle-5</v>
      </c>
      <c r="J135" s="2"/>
      <c r="K135" s="2"/>
    </row>
    <row r="136" spans="1:11" x14ac:dyDescent="0.2">
      <c r="A136" t="s">
        <v>53</v>
      </c>
      <c r="B136">
        <v>5</v>
      </c>
      <c r="C136" t="s">
        <v>56</v>
      </c>
      <c r="D136">
        <v>200</v>
      </c>
      <c r="E136">
        <v>2.4411499999999999</v>
      </c>
      <c r="F136">
        <v>166.7</v>
      </c>
      <c r="G136">
        <v>166.7</v>
      </c>
      <c r="H136" t="s">
        <v>134</v>
      </c>
      <c r="I136" s="49" t="str">
        <f t="shared" si="10"/>
        <v>Women's 200m Freestyle-5</v>
      </c>
      <c r="J136" s="2"/>
      <c r="K136" s="2"/>
    </row>
    <row r="137" spans="1:11" x14ac:dyDescent="0.2">
      <c r="A137" t="s">
        <v>53</v>
      </c>
      <c r="B137">
        <v>5</v>
      </c>
      <c r="C137" t="s">
        <v>137</v>
      </c>
      <c r="D137">
        <v>200</v>
      </c>
      <c r="E137">
        <v>2.4411499999999999</v>
      </c>
      <c r="F137">
        <v>205.77</v>
      </c>
      <c r="G137">
        <v>205.77</v>
      </c>
      <c r="H137" t="s">
        <v>139</v>
      </c>
      <c r="I137" s="49" t="str">
        <f t="shared" si="10"/>
        <v>Women's 200m Individual Medley-5</v>
      </c>
      <c r="J137" s="2"/>
      <c r="K137" s="2"/>
    </row>
    <row r="138" spans="1:11" x14ac:dyDescent="0.2">
      <c r="A138" t="s">
        <v>53</v>
      </c>
      <c r="B138">
        <v>6</v>
      </c>
      <c r="C138" t="s">
        <v>54</v>
      </c>
      <c r="D138">
        <v>100</v>
      </c>
      <c r="E138">
        <v>2.49064</v>
      </c>
      <c r="F138">
        <v>81.58</v>
      </c>
      <c r="G138">
        <v>81.58</v>
      </c>
      <c r="H138" t="s">
        <v>127</v>
      </c>
      <c r="I138" s="49" t="str">
        <f t="shared" si="10"/>
        <v>Women's 100m Backstroke-6</v>
      </c>
      <c r="J138" s="2"/>
      <c r="K138" s="2"/>
    </row>
    <row r="139" spans="1:11" x14ac:dyDescent="0.2">
      <c r="A139" t="s">
        <v>53</v>
      </c>
      <c r="B139">
        <v>6</v>
      </c>
      <c r="C139" t="s">
        <v>55</v>
      </c>
      <c r="D139">
        <v>100</v>
      </c>
      <c r="E139">
        <v>2.49064</v>
      </c>
      <c r="F139">
        <v>93.46</v>
      </c>
      <c r="G139">
        <v>93.46</v>
      </c>
      <c r="H139" t="s">
        <v>129</v>
      </c>
      <c r="I139" s="49" t="str">
        <f t="shared" si="10"/>
        <v>Women's 100m Breaststroke-6</v>
      </c>
      <c r="J139" s="2"/>
      <c r="K139" s="2"/>
    </row>
    <row r="140" spans="1:11" x14ac:dyDescent="0.2">
      <c r="A140" t="s">
        <v>53</v>
      </c>
      <c r="B140">
        <v>6</v>
      </c>
      <c r="C140" t="s">
        <v>57</v>
      </c>
      <c r="D140">
        <v>50</v>
      </c>
      <c r="E140">
        <v>2.49064</v>
      </c>
      <c r="F140">
        <v>35.700000000000003</v>
      </c>
      <c r="G140">
        <v>35.700000000000003</v>
      </c>
      <c r="H140" t="s">
        <v>130</v>
      </c>
      <c r="I140" s="49" t="str">
        <f t="shared" si="10"/>
        <v>Women's 50m Butterfly-6</v>
      </c>
      <c r="J140" s="2"/>
      <c r="K140" s="2"/>
    </row>
    <row r="141" spans="1:11" x14ac:dyDescent="0.2">
      <c r="A141" t="s">
        <v>53</v>
      </c>
      <c r="B141">
        <v>6</v>
      </c>
      <c r="C141" t="s">
        <v>56</v>
      </c>
      <c r="D141">
        <v>50</v>
      </c>
      <c r="E141">
        <v>2.49064</v>
      </c>
      <c r="F141">
        <v>33.01</v>
      </c>
      <c r="G141">
        <v>33.01</v>
      </c>
      <c r="H141" t="s">
        <v>132</v>
      </c>
      <c r="I141" s="49" t="str">
        <f t="shared" si="10"/>
        <v>Women's 50m Freestyle-6</v>
      </c>
      <c r="J141" s="2"/>
      <c r="K141" s="2"/>
    </row>
    <row r="142" spans="1:11" x14ac:dyDescent="0.2">
      <c r="A142" t="s">
        <v>53</v>
      </c>
      <c r="B142">
        <v>6</v>
      </c>
      <c r="C142" t="s">
        <v>56</v>
      </c>
      <c r="D142">
        <v>100</v>
      </c>
      <c r="E142">
        <v>2.49064</v>
      </c>
      <c r="F142">
        <v>71.37</v>
      </c>
      <c r="G142">
        <v>71.37</v>
      </c>
      <c r="H142" t="s">
        <v>133</v>
      </c>
      <c r="I142" s="49" t="str">
        <f t="shared" si="10"/>
        <v>Women's 100m Freestyle-6</v>
      </c>
      <c r="J142" s="2"/>
      <c r="K142" s="2"/>
    </row>
    <row r="143" spans="1:11" x14ac:dyDescent="0.2">
      <c r="A143" t="s">
        <v>53</v>
      </c>
      <c r="B143">
        <v>6</v>
      </c>
      <c r="C143" t="s">
        <v>56</v>
      </c>
      <c r="D143">
        <v>400</v>
      </c>
      <c r="E143">
        <v>2.49064</v>
      </c>
      <c r="F143">
        <v>314.55</v>
      </c>
      <c r="G143">
        <v>314.55</v>
      </c>
      <c r="H143" t="s">
        <v>135</v>
      </c>
      <c r="I143" s="49" t="str">
        <f t="shared" si="10"/>
        <v>Women's 400m Freestyle-6</v>
      </c>
      <c r="J143" s="2"/>
      <c r="K143" s="2"/>
    </row>
    <row r="144" spans="1:11" x14ac:dyDescent="0.2">
      <c r="A144" t="s">
        <v>53</v>
      </c>
      <c r="B144">
        <v>6</v>
      </c>
      <c r="C144" t="s">
        <v>137</v>
      </c>
      <c r="D144">
        <v>200</v>
      </c>
      <c r="E144">
        <v>2.49064</v>
      </c>
      <c r="F144">
        <v>177.91</v>
      </c>
      <c r="G144">
        <v>177.91</v>
      </c>
      <c r="H144" t="s">
        <v>139</v>
      </c>
      <c r="I144" s="49" t="str">
        <f t="shared" si="10"/>
        <v>Women's 200m Individual Medley-6</v>
      </c>
      <c r="J144" s="2"/>
      <c r="K144" s="2"/>
    </row>
    <row r="145" spans="1:11" x14ac:dyDescent="0.2">
      <c r="A145" t="s">
        <v>53</v>
      </c>
      <c r="B145">
        <v>7</v>
      </c>
      <c r="C145" t="s">
        <v>54</v>
      </c>
      <c r="D145">
        <v>100</v>
      </c>
      <c r="E145">
        <v>2.54013</v>
      </c>
      <c r="F145">
        <v>80.66</v>
      </c>
      <c r="G145">
        <v>80.66</v>
      </c>
      <c r="H145" t="s">
        <v>127</v>
      </c>
      <c r="I145" s="49" t="str">
        <f t="shared" si="10"/>
        <v>Women's 100m Backstroke-7</v>
      </c>
      <c r="J145" s="2"/>
      <c r="K145" s="2"/>
    </row>
    <row r="146" spans="1:11" x14ac:dyDescent="0.2">
      <c r="A146" t="s">
        <v>53</v>
      </c>
      <c r="B146">
        <v>7</v>
      </c>
      <c r="C146" t="s">
        <v>55</v>
      </c>
      <c r="D146">
        <v>100</v>
      </c>
      <c r="E146">
        <v>2.54013</v>
      </c>
      <c r="F146">
        <v>91.52</v>
      </c>
      <c r="G146">
        <v>91.52</v>
      </c>
      <c r="H146" t="s">
        <v>129</v>
      </c>
      <c r="I146" s="49" t="str">
        <f t="shared" si="10"/>
        <v>Women's 100m Breaststroke-7</v>
      </c>
      <c r="J146" s="2"/>
      <c r="K146" s="2"/>
    </row>
    <row r="147" spans="1:11" x14ac:dyDescent="0.2">
      <c r="A147" t="s">
        <v>53</v>
      </c>
      <c r="B147">
        <v>7</v>
      </c>
      <c r="C147" t="s">
        <v>57</v>
      </c>
      <c r="D147">
        <v>50</v>
      </c>
      <c r="E147">
        <v>2.54013</v>
      </c>
      <c r="F147">
        <v>34.81</v>
      </c>
      <c r="G147">
        <v>34.81</v>
      </c>
      <c r="H147" t="s">
        <v>130</v>
      </c>
      <c r="I147" s="49" t="str">
        <f t="shared" si="10"/>
        <v>Women's 50m Butterfly-7</v>
      </c>
      <c r="J147" s="2"/>
      <c r="K147" s="2"/>
    </row>
    <row r="148" spans="1:11" x14ac:dyDescent="0.2">
      <c r="A148" t="s">
        <v>53</v>
      </c>
      <c r="B148">
        <v>7</v>
      </c>
      <c r="C148" t="s">
        <v>56</v>
      </c>
      <c r="D148">
        <v>50</v>
      </c>
      <c r="E148">
        <v>2.54013</v>
      </c>
      <c r="F148">
        <v>32.72</v>
      </c>
      <c r="G148">
        <v>32.72</v>
      </c>
      <c r="H148" t="s">
        <v>132</v>
      </c>
      <c r="I148" s="49" t="str">
        <f t="shared" si="10"/>
        <v>Women's 50m Freestyle-7</v>
      </c>
      <c r="J148" s="2"/>
      <c r="K148" s="2"/>
    </row>
    <row r="149" spans="1:11" x14ac:dyDescent="0.2">
      <c r="A149" t="s">
        <v>53</v>
      </c>
      <c r="B149">
        <v>7</v>
      </c>
      <c r="C149" t="s">
        <v>56</v>
      </c>
      <c r="D149">
        <v>100</v>
      </c>
      <c r="E149">
        <v>2.54013</v>
      </c>
      <c r="F149">
        <v>70</v>
      </c>
      <c r="G149">
        <v>70</v>
      </c>
      <c r="H149" t="s">
        <v>133</v>
      </c>
      <c r="I149" s="49" t="str">
        <f t="shared" si="10"/>
        <v>Women's 100m Freestyle-7</v>
      </c>
      <c r="J149" s="2"/>
      <c r="K149" s="2"/>
    </row>
    <row r="150" spans="1:11" x14ac:dyDescent="0.2">
      <c r="A150" t="s">
        <v>53</v>
      </c>
      <c r="B150">
        <v>7</v>
      </c>
      <c r="C150" t="s">
        <v>56</v>
      </c>
      <c r="D150">
        <v>400</v>
      </c>
      <c r="E150">
        <v>2.54013</v>
      </c>
      <c r="F150">
        <v>309.52999999999997</v>
      </c>
      <c r="G150">
        <v>309.52999999999997</v>
      </c>
      <c r="H150" t="s">
        <v>135</v>
      </c>
      <c r="I150" s="49" t="str">
        <f t="shared" si="10"/>
        <v>Women's 400m Freestyle-7</v>
      </c>
      <c r="J150" s="2"/>
      <c r="K150" s="2"/>
    </row>
    <row r="151" spans="1:11" x14ac:dyDescent="0.2">
      <c r="A151" t="s">
        <v>53</v>
      </c>
      <c r="B151">
        <v>7</v>
      </c>
      <c r="C151" t="s">
        <v>137</v>
      </c>
      <c r="D151">
        <v>200</v>
      </c>
      <c r="E151">
        <v>2.54013</v>
      </c>
      <c r="F151">
        <v>176.34</v>
      </c>
      <c r="G151">
        <v>176.34</v>
      </c>
      <c r="H151" t="s">
        <v>139</v>
      </c>
      <c r="I151" s="49" t="str">
        <f t="shared" si="10"/>
        <v>Women's 200m Individual Medley-7</v>
      </c>
      <c r="J151" s="2"/>
      <c r="K151" s="2"/>
    </row>
    <row r="152" spans="1:11" x14ac:dyDescent="0.2">
      <c r="A152" t="s">
        <v>53</v>
      </c>
      <c r="B152">
        <v>8</v>
      </c>
      <c r="C152" t="s">
        <v>54</v>
      </c>
      <c r="D152">
        <v>100</v>
      </c>
      <c r="E152">
        <v>2.58962</v>
      </c>
      <c r="F152">
        <v>75.239999999999995</v>
      </c>
      <c r="G152">
        <v>73.760000000000005</v>
      </c>
      <c r="H152" t="s">
        <v>127</v>
      </c>
      <c r="I152" s="49" t="str">
        <f t="shared" si="10"/>
        <v>Women's 100m Backstroke-8</v>
      </c>
      <c r="J152" s="2"/>
      <c r="K152" s="2"/>
    </row>
    <row r="153" spans="1:11" x14ac:dyDescent="0.2">
      <c r="A153" t="s">
        <v>53</v>
      </c>
      <c r="B153">
        <v>8</v>
      </c>
      <c r="C153" t="s">
        <v>55</v>
      </c>
      <c r="D153">
        <v>100</v>
      </c>
      <c r="E153">
        <v>2.58962</v>
      </c>
      <c r="F153">
        <v>81.489999999999995</v>
      </c>
      <c r="G153">
        <v>79.89</v>
      </c>
      <c r="H153" t="s">
        <v>129</v>
      </c>
      <c r="I153" s="49" t="str">
        <f t="shared" si="10"/>
        <v>Women's 100m Breaststroke-8</v>
      </c>
      <c r="J153" s="2"/>
      <c r="K153" s="2"/>
    </row>
    <row r="154" spans="1:11" x14ac:dyDescent="0.2">
      <c r="A154" t="s">
        <v>53</v>
      </c>
      <c r="B154">
        <v>8</v>
      </c>
      <c r="C154" t="s">
        <v>57</v>
      </c>
      <c r="D154">
        <v>100</v>
      </c>
      <c r="E154">
        <v>2.58962</v>
      </c>
      <c r="F154">
        <v>69.81</v>
      </c>
      <c r="G154">
        <v>68.44</v>
      </c>
      <c r="H154" t="s">
        <v>131</v>
      </c>
      <c r="I154" s="49" t="str">
        <f t="shared" si="10"/>
        <v>Women's 100m Butterfly-8</v>
      </c>
      <c r="J154" s="2"/>
      <c r="K154" s="2"/>
    </row>
    <row r="155" spans="1:11" x14ac:dyDescent="0.2">
      <c r="A155" t="s">
        <v>53</v>
      </c>
      <c r="B155">
        <v>8</v>
      </c>
      <c r="C155" t="s">
        <v>56</v>
      </c>
      <c r="D155">
        <v>50</v>
      </c>
      <c r="E155">
        <v>2.58962</v>
      </c>
      <c r="F155">
        <v>30.17</v>
      </c>
      <c r="G155">
        <v>29.58</v>
      </c>
      <c r="H155" t="s">
        <v>132</v>
      </c>
      <c r="I155" s="49" t="str">
        <f t="shared" si="10"/>
        <v>Women's 50m Freestyle-8</v>
      </c>
      <c r="J155" s="2"/>
      <c r="K155" s="2"/>
    </row>
    <row r="156" spans="1:11" x14ac:dyDescent="0.2">
      <c r="A156" t="s">
        <v>53</v>
      </c>
      <c r="B156">
        <v>8</v>
      </c>
      <c r="C156" t="s">
        <v>56</v>
      </c>
      <c r="D156">
        <v>100</v>
      </c>
      <c r="E156">
        <v>2.58962</v>
      </c>
      <c r="F156">
        <v>65.13</v>
      </c>
      <c r="G156">
        <v>63.85</v>
      </c>
      <c r="H156" t="s">
        <v>133</v>
      </c>
      <c r="I156" s="49" t="str">
        <f t="shared" si="10"/>
        <v>Women's 100m Freestyle-8</v>
      </c>
      <c r="J156" s="2"/>
      <c r="K156" s="2"/>
    </row>
    <row r="157" spans="1:11" x14ac:dyDescent="0.2">
      <c r="A157" t="s">
        <v>53</v>
      </c>
      <c r="B157">
        <v>8</v>
      </c>
      <c r="C157" t="s">
        <v>56</v>
      </c>
      <c r="D157">
        <v>400</v>
      </c>
      <c r="E157">
        <v>2.58962</v>
      </c>
      <c r="F157">
        <v>286.85000000000002</v>
      </c>
      <c r="G157">
        <v>281.23</v>
      </c>
      <c r="H157" t="s">
        <v>135</v>
      </c>
      <c r="I157" s="49" t="str">
        <f t="shared" si="10"/>
        <v>Women's 400m Freestyle-8</v>
      </c>
      <c r="J157" s="2"/>
      <c r="K157" s="2"/>
    </row>
    <row r="158" spans="1:11" x14ac:dyDescent="0.2">
      <c r="A158" t="s">
        <v>53</v>
      </c>
      <c r="B158">
        <v>8</v>
      </c>
      <c r="C158" t="s">
        <v>137</v>
      </c>
      <c r="D158">
        <v>200</v>
      </c>
      <c r="E158">
        <v>2.58962</v>
      </c>
      <c r="F158">
        <v>160.46</v>
      </c>
      <c r="G158">
        <v>157.31</v>
      </c>
      <c r="H158" t="s">
        <v>139</v>
      </c>
      <c r="I158" s="49" t="str">
        <f t="shared" si="10"/>
        <v>Women's 200m Individual Medley-8</v>
      </c>
      <c r="J158" s="2"/>
      <c r="K158" s="2"/>
    </row>
    <row r="159" spans="1:11" x14ac:dyDescent="0.2">
      <c r="A159" t="s">
        <v>53</v>
      </c>
      <c r="B159">
        <v>9</v>
      </c>
      <c r="C159" t="s">
        <v>54</v>
      </c>
      <c r="D159">
        <v>100</v>
      </c>
      <c r="E159">
        <v>2.6391</v>
      </c>
      <c r="F159">
        <v>69.73</v>
      </c>
      <c r="G159">
        <v>68.36</v>
      </c>
      <c r="H159" t="s">
        <v>127</v>
      </c>
      <c r="I159" s="49" t="str">
        <f t="shared" si="10"/>
        <v>Women's 100m Backstroke-9</v>
      </c>
      <c r="J159" s="2"/>
      <c r="K159" s="2"/>
    </row>
    <row r="160" spans="1:11" x14ac:dyDescent="0.2">
      <c r="A160" t="s">
        <v>53</v>
      </c>
      <c r="B160">
        <v>9</v>
      </c>
      <c r="C160" t="s">
        <v>55</v>
      </c>
      <c r="D160">
        <v>100</v>
      </c>
      <c r="E160">
        <v>2.6391</v>
      </c>
      <c r="F160">
        <v>72.89</v>
      </c>
      <c r="G160">
        <v>71.459999999999994</v>
      </c>
      <c r="H160" t="s">
        <v>129</v>
      </c>
      <c r="I160" s="49" t="str">
        <f t="shared" si="10"/>
        <v>Women's 100m Breaststroke-9</v>
      </c>
      <c r="J160" s="2"/>
      <c r="K160" s="2"/>
    </row>
    <row r="161" spans="1:11" x14ac:dyDescent="0.2">
      <c r="A161" t="s">
        <v>53</v>
      </c>
      <c r="B161">
        <v>9</v>
      </c>
      <c r="C161" t="s">
        <v>57</v>
      </c>
      <c r="D161">
        <v>100</v>
      </c>
      <c r="E161">
        <v>2.6391</v>
      </c>
      <c r="F161">
        <v>67.959999999999994</v>
      </c>
      <c r="G161">
        <v>66.63</v>
      </c>
      <c r="H161" t="s">
        <v>131</v>
      </c>
      <c r="I161" s="49" t="str">
        <f t="shared" si="10"/>
        <v>Women's 100m Butterfly-9</v>
      </c>
      <c r="J161" s="2"/>
      <c r="K161" s="2"/>
    </row>
    <row r="162" spans="1:11" x14ac:dyDescent="0.2">
      <c r="A162" t="s">
        <v>53</v>
      </c>
      <c r="B162">
        <v>9</v>
      </c>
      <c r="C162" t="s">
        <v>56</v>
      </c>
      <c r="D162">
        <v>50</v>
      </c>
      <c r="E162">
        <v>2.6391</v>
      </c>
      <c r="F162">
        <v>28.75</v>
      </c>
      <c r="G162">
        <v>28.19</v>
      </c>
      <c r="H162" t="s">
        <v>132</v>
      </c>
      <c r="I162" s="49" t="str">
        <f t="shared" si="10"/>
        <v>Women's 50m Freestyle-9</v>
      </c>
      <c r="J162" s="2"/>
      <c r="K162" s="2"/>
    </row>
    <row r="163" spans="1:11" x14ac:dyDescent="0.2">
      <c r="A163" t="s">
        <v>53</v>
      </c>
      <c r="B163">
        <v>9</v>
      </c>
      <c r="C163" t="s">
        <v>56</v>
      </c>
      <c r="D163">
        <v>100</v>
      </c>
      <c r="E163">
        <v>2.6391</v>
      </c>
      <c r="F163">
        <v>62.83</v>
      </c>
      <c r="G163">
        <v>61.6</v>
      </c>
      <c r="H163" t="s">
        <v>133</v>
      </c>
      <c r="I163" s="49" t="str">
        <f t="shared" si="10"/>
        <v>Women's 100m Freestyle-9</v>
      </c>
      <c r="J163" s="2"/>
      <c r="K163" s="2"/>
    </row>
    <row r="164" spans="1:11" x14ac:dyDescent="0.2">
      <c r="A164" t="s">
        <v>53</v>
      </c>
      <c r="B164">
        <v>9</v>
      </c>
      <c r="C164" t="s">
        <v>56</v>
      </c>
      <c r="D164">
        <v>400</v>
      </c>
      <c r="E164">
        <v>2.6391</v>
      </c>
      <c r="F164">
        <v>278.82</v>
      </c>
      <c r="G164">
        <v>273.35000000000002</v>
      </c>
      <c r="H164" t="s">
        <v>135</v>
      </c>
      <c r="I164" s="49" t="str">
        <f t="shared" si="10"/>
        <v>Women's 400m Freestyle-9</v>
      </c>
      <c r="J164" s="2"/>
      <c r="K164" s="2"/>
    </row>
    <row r="165" spans="1:11" x14ac:dyDescent="0.2">
      <c r="A165" t="s">
        <v>53</v>
      </c>
      <c r="B165">
        <v>9</v>
      </c>
      <c r="C165" t="s">
        <v>137</v>
      </c>
      <c r="D165">
        <v>200</v>
      </c>
      <c r="E165">
        <v>2.6391</v>
      </c>
      <c r="F165">
        <v>154.16999999999999</v>
      </c>
      <c r="G165">
        <v>151.15</v>
      </c>
      <c r="H165" t="s">
        <v>139</v>
      </c>
      <c r="I165" s="49" t="str">
        <f t="shared" si="10"/>
        <v>Women's 200m Individual Medley-9</v>
      </c>
      <c r="J165" s="2"/>
      <c r="K165" s="2"/>
    </row>
    <row r="166" spans="1:11" x14ac:dyDescent="0.2">
      <c r="A166" t="s">
        <v>53</v>
      </c>
      <c r="B166">
        <v>10</v>
      </c>
      <c r="C166" t="s">
        <v>54</v>
      </c>
      <c r="D166">
        <v>100</v>
      </c>
      <c r="E166">
        <v>2.68859</v>
      </c>
      <c r="F166">
        <v>68.55</v>
      </c>
      <c r="G166">
        <v>67.209999999999994</v>
      </c>
      <c r="H166" t="s">
        <v>127</v>
      </c>
      <c r="I166" s="49" t="str">
        <f t="shared" si="10"/>
        <v>Women's 100m Backstroke-10</v>
      </c>
      <c r="J166" s="2"/>
      <c r="K166" s="2"/>
    </row>
    <row r="167" spans="1:11" x14ac:dyDescent="0.2">
      <c r="A167" t="s">
        <v>53</v>
      </c>
      <c r="B167">
        <v>10</v>
      </c>
      <c r="C167" t="s">
        <v>57</v>
      </c>
      <c r="D167">
        <v>100</v>
      </c>
      <c r="E167">
        <v>2.68859</v>
      </c>
      <c r="F167">
        <v>66.88</v>
      </c>
      <c r="G167">
        <v>65.569999999999993</v>
      </c>
      <c r="H167" t="s">
        <v>131</v>
      </c>
      <c r="I167" s="49" t="str">
        <f t="shared" si="10"/>
        <v>Women's 100m Butterfly-10</v>
      </c>
      <c r="J167" s="2"/>
      <c r="K167" s="2"/>
    </row>
    <row r="168" spans="1:11" x14ac:dyDescent="0.2">
      <c r="A168" t="s">
        <v>53</v>
      </c>
      <c r="B168">
        <v>10</v>
      </c>
      <c r="C168" t="s">
        <v>56</v>
      </c>
      <c r="D168">
        <v>50</v>
      </c>
      <c r="E168">
        <v>2.68859</v>
      </c>
      <c r="F168">
        <v>27.55</v>
      </c>
      <c r="G168">
        <v>27.01</v>
      </c>
      <c r="H168" t="s">
        <v>132</v>
      </c>
      <c r="I168" s="49" t="str">
        <f t="shared" si="10"/>
        <v>Women's 50m Freestyle-10</v>
      </c>
      <c r="J168" s="2"/>
      <c r="K168" s="2"/>
    </row>
    <row r="169" spans="1:11" x14ac:dyDescent="0.2">
      <c r="A169" t="s">
        <v>53</v>
      </c>
      <c r="B169">
        <v>10</v>
      </c>
      <c r="C169" t="s">
        <v>56</v>
      </c>
      <c r="D169">
        <v>100</v>
      </c>
      <c r="E169">
        <v>2.68859</v>
      </c>
      <c r="F169">
        <v>59.98</v>
      </c>
      <c r="G169">
        <v>58.8</v>
      </c>
      <c r="H169" t="s">
        <v>133</v>
      </c>
      <c r="I169" s="49" t="str">
        <f t="shared" si="10"/>
        <v>Women's 100m Freestyle-10</v>
      </c>
      <c r="J169" s="2"/>
      <c r="K169" s="2"/>
    </row>
    <row r="170" spans="1:11" x14ac:dyDescent="0.2">
      <c r="A170" t="s">
        <v>53</v>
      </c>
      <c r="B170">
        <v>10</v>
      </c>
      <c r="C170" t="s">
        <v>56</v>
      </c>
      <c r="D170">
        <v>400</v>
      </c>
      <c r="E170">
        <v>2.68859</v>
      </c>
      <c r="F170">
        <v>269.97000000000003</v>
      </c>
      <c r="G170">
        <v>264.68</v>
      </c>
      <c r="H170" t="s">
        <v>135</v>
      </c>
      <c r="I170" s="49" t="str">
        <f t="shared" si="10"/>
        <v>Women's 400m Freestyle-10</v>
      </c>
      <c r="J170" s="2"/>
      <c r="K170" s="2"/>
    </row>
    <row r="171" spans="1:11" x14ac:dyDescent="0.2">
      <c r="A171" t="s">
        <v>53</v>
      </c>
      <c r="B171">
        <v>10</v>
      </c>
      <c r="C171" t="s">
        <v>137</v>
      </c>
      <c r="D171">
        <v>200</v>
      </c>
      <c r="E171">
        <v>2.68859</v>
      </c>
      <c r="F171">
        <v>147.1</v>
      </c>
      <c r="G171">
        <v>144.22</v>
      </c>
      <c r="H171" t="s">
        <v>139</v>
      </c>
      <c r="I171" s="49" t="str">
        <f t="shared" si="10"/>
        <v>Women's 200m Individual Medley-10</v>
      </c>
      <c r="J171" s="2"/>
      <c r="K171" s="2"/>
    </row>
    <row r="172" spans="1:11" x14ac:dyDescent="0.2">
      <c r="A172" t="s">
        <v>53</v>
      </c>
      <c r="B172">
        <v>11</v>
      </c>
      <c r="C172" t="s">
        <v>54</v>
      </c>
      <c r="D172">
        <v>100</v>
      </c>
      <c r="E172">
        <v>2.5952500000000001</v>
      </c>
      <c r="F172">
        <v>77.75</v>
      </c>
      <c r="G172">
        <v>76.23</v>
      </c>
      <c r="H172" t="s">
        <v>127</v>
      </c>
      <c r="I172" s="49" t="str">
        <f t="shared" si="10"/>
        <v>Women's 100m Backstroke-11</v>
      </c>
      <c r="J172" s="2"/>
      <c r="K172" s="2"/>
    </row>
    <row r="173" spans="1:11" x14ac:dyDescent="0.2">
      <c r="A173" t="s">
        <v>53</v>
      </c>
      <c r="B173">
        <v>11</v>
      </c>
      <c r="C173" t="s">
        <v>55</v>
      </c>
      <c r="D173">
        <v>100</v>
      </c>
      <c r="E173">
        <v>2.5952500000000001</v>
      </c>
      <c r="F173">
        <v>83.26</v>
      </c>
      <c r="G173">
        <v>81.63</v>
      </c>
      <c r="H173" t="s">
        <v>129</v>
      </c>
      <c r="I173" s="49" t="str">
        <f t="shared" si="10"/>
        <v>Women's 100m Breaststroke-11</v>
      </c>
      <c r="J173" s="2"/>
      <c r="K173" s="2"/>
    </row>
    <row r="174" spans="1:11" x14ac:dyDescent="0.2">
      <c r="A174" t="s">
        <v>53</v>
      </c>
      <c r="B174">
        <v>11</v>
      </c>
      <c r="C174" t="s">
        <v>57</v>
      </c>
      <c r="D174">
        <v>100</v>
      </c>
      <c r="E174">
        <v>2.5952500000000001</v>
      </c>
      <c r="F174">
        <v>87.05</v>
      </c>
      <c r="G174">
        <v>85.34</v>
      </c>
      <c r="H174" t="s">
        <v>131</v>
      </c>
      <c r="I174" s="49" t="str">
        <f t="shared" si="10"/>
        <v>Women's 100m Butterfly-11</v>
      </c>
      <c r="J174" s="2"/>
      <c r="K174" s="2"/>
    </row>
    <row r="175" spans="1:11" x14ac:dyDescent="0.2">
      <c r="A175" t="s">
        <v>53</v>
      </c>
      <c r="B175">
        <v>11</v>
      </c>
      <c r="C175" t="s">
        <v>56</v>
      </c>
      <c r="D175">
        <v>50</v>
      </c>
      <c r="E175">
        <v>2.5952500000000001</v>
      </c>
      <c r="F175">
        <v>30.07</v>
      </c>
      <c r="G175">
        <v>29.48</v>
      </c>
      <c r="H175" t="s">
        <v>132</v>
      </c>
      <c r="I175" s="49" t="str">
        <f t="shared" si="10"/>
        <v>Women's 50m Freestyle-11</v>
      </c>
      <c r="J175" s="2"/>
      <c r="K175" s="2"/>
    </row>
    <row r="176" spans="1:11" x14ac:dyDescent="0.2">
      <c r="A176" t="s">
        <v>53</v>
      </c>
      <c r="B176">
        <v>11</v>
      </c>
      <c r="C176" t="s">
        <v>56</v>
      </c>
      <c r="D176">
        <v>100</v>
      </c>
      <c r="E176">
        <v>2.5952500000000001</v>
      </c>
      <c r="F176">
        <v>66.010000000000005</v>
      </c>
      <c r="G176">
        <v>64.72</v>
      </c>
      <c r="H176" t="s">
        <v>133</v>
      </c>
      <c r="I176" s="49" t="str">
        <f t="shared" si="10"/>
        <v>Women's 100m Freestyle-11</v>
      </c>
      <c r="J176" s="2"/>
      <c r="K176" s="2"/>
    </row>
    <row r="177" spans="1:11" x14ac:dyDescent="0.2">
      <c r="A177" t="s">
        <v>53</v>
      </c>
      <c r="B177">
        <v>11</v>
      </c>
      <c r="C177" t="s">
        <v>56</v>
      </c>
      <c r="D177">
        <v>400</v>
      </c>
      <c r="E177">
        <v>2.5952500000000001</v>
      </c>
      <c r="F177">
        <v>305.88</v>
      </c>
      <c r="G177">
        <v>299.88</v>
      </c>
      <c r="H177" t="s">
        <v>135</v>
      </c>
      <c r="I177" s="49" t="str">
        <f t="shared" si="10"/>
        <v>Women's 400m Freestyle-11</v>
      </c>
      <c r="J177" s="2"/>
      <c r="K177" s="2"/>
    </row>
    <row r="178" spans="1:11" x14ac:dyDescent="0.2">
      <c r="A178" t="s">
        <v>53</v>
      </c>
      <c r="B178">
        <v>11</v>
      </c>
      <c r="C178" t="s">
        <v>137</v>
      </c>
      <c r="D178">
        <v>200</v>
      </c>
      <c r="E178">
        <v>2.5952500000000001</v>
      </c>
      <c r="F178">
        <v>165.95</v>
      </c>
      <c r="G178">
        <v>162.69999999999999</v>
      </c>
      <c r="H178" t="s">
        <v>139</v>
      </c>
      <c r="I178" s="49" t="str">
        <f t="shared" si="10"/>
        <v>Women's 200m Individual Medley-11</v>
      </c>
      <c r="J178" s="2"/>
      <c r="K178" s="2"/>
    </row>
    <row r="179" spans="1:11" x14ac:dyDescent="0.2">
      <c r="A179" t="s">
        <v>53</v>
      </c>
      <c r="B179">
        <v>12</v>
      </c>
      <c r="C179" t="s">
        <v>54</v>
      </c>
      <c r="D179">
        <v>100</v>
      </c>
      <c r="E179">
        <v>2.6625899999999998</v>
      </c>
      <c r="F179">
        <v>68.59</v>
      </c>
      <c r="G179">
        <v>67.25</v>
      </c>
      <c r="H179" t="s">
        <v>127</v>
      </c>
      <c r="I179" s="49" t="str">
        <f t="shared" si="10"/>
        <v>Women's 100m Backstroke-12</v>
      </c>
      <c r="J179" s="2"/>
      <c r="K179" s="2"/>
    </row>
    <row r="180" spans="1:11" x14ac:dyDescent="0.2">
      <c r="A180" t="s">
        <v>53</v>
      </c>
      <c r="B180">
        <v>12</v>
      </c>
      <c r="C180" t="s">
        <v>55</v>
      </c>
      <c r="D180">
        <v>100</v>
      </c>
      <c r="E180">
        <v>2.6625899999999998</v>
      </c>
      <c r="F180">
        <v>75.150000000000006</v>
      </c>
      <c r="G180">
        <v>73.680000000000007</v>
      </c>
      <c r="H180" t="s">
        <v>129</v>
      </c>
      <c r="I180" s="49" t="str">
        <f t="shared" si="10"/>
        <v>Women's 100m Breaststroke-12</v>
      </c>
      <c r="J180" s="2"/>
      <c r="K180" s="2"/>
    </row>
    <row r="181" spans="1:11" x14ac:dyDescent="0.2">
      <c r="A181" t="s">
        <v>53</v>
      </c>
      <c r="B181">
        <v>12</v>
      </c>
      <c r="C181" t="s">
        <v>57</v>
      </c>
      <c r="D181">
        <v>100</v>
      </c>
      <c r="E181">
        <v>2.6625899999999998</v>
      </c>
      <c r="F181">
        <v>65.78</v>
      </c>
      <c r="G181">
        <v>64.489999999999995</v>
      </c>
      <c r="H181" t="s">
        <v>131</v>
      </c>
      <c r="I181" s="49" t="str">
        <f t="shared" si="10"/>
        <v>Women's 100m Butterfly-12</v>
      </c>
      <c r="J181" s="2"/>
      <c r="K181" s="2"/>
    </row>
    <row r="182" spans="1:11" x14ac:dyDescent="0.2">
      <c r="A182" t="s">
        <v>53</v>
      </c>
      <c r="B182">
        <v>12</v>
      </c>
      <c r="C182" t="s">
        <v>56</v>
      </c>
      <c r="D182">
        <v>50</v>
      </c>
      <c r="E182">
        <v>2.6625899999999998</v>
      </c>
      <c r="F182">
        <v>27.46</v>
      </c>
      <c r="G182">
        <v>26.92</v>
      </c>
      <c r="H182" t="s">
        <v>132</v>
      </c>
      <c r="I182" s="49" t="str">
        <f t="shared" si="10"/>
        <v>Women's 50m Freestyle-12</v>
      </c>
      <c r="J182" s="2"/>
      <c r="K182" s="2"/>
    </row>
    <row r="183" spans="1:11" x14ac:dyDescent="0.2">
      <c r="A183" t="s">
        <v>53</v>
      </c>
      <c r="B183">
        <v>12</v>
      </c>
      <c r="C183" t="s">
        <v>56</v>
      </c>
      <c r="D183">
        <v>100</v>
      </c>
      <c r="E183">
        <v>2.6625899999999998</v>
      </c>
      <c r="F183">
        <v>59.84</v>
      </c>
      <c r="G183">
        <v>58.67</v>
      </c>
      <c r="H183" t="s">
        <v>133</v>
      </c>
      <c r="I183" s="49" t="str">
        <f t="shared" si="10"/>
        <v>Women's 100m Freestyle-12</v>
      </c>
      <c r="J183" s="2"/>
      <c r="K183" s="2"/>
    </row>
    <row r="184" spans="1:11" x14ac:dyDescent="0.2">
      <c r="A184" t="s">
        <v>53</v>
      </c>
      <c r="B184">
        <v>12</v>
      </c>
      <c r="C184" t="s">
        <v>56</v>
      </c>
      <c r="D184">
        <v>400</v>
      </c>
      <c r="E184">
        <v>2.6625899999999998</v>
      </c>
      <c r="F184">
        <v>275.89999999999998</v>
      </c>
      <c r="G184">
        <v>270.49</v>
      </c>
      <c r="H184" t="s">
        <v>135</v>
      </c>
      <c r="I184" s="49" t="str">
        <f t="shared" si="10"/>
        <v>Women's 400m Freestyle-12</v>
      </c>
      <c r="J184" s="2"/>
      <c r="K184" s="2"/>
    </row>
    <row r="185" spans="1:11" x14ac:dyDescent="0.2">
      <c r="A185" t="s">
        <v>53</v>
      </c>
      <c r="B185">
        <v>12</v>
      </c>
      <c r="C185" t="s">
        <v>137</v>
      </c>
      <c r="D185">
        <v>200</v>
      </c>
      <c r="E185">
        <v>2.6625899999999998</v>
      </c>
      <c r="F185">
        <v>148.09</v>
      </c>
      <c r="G185">
        <v>145.19</v>
      </c>
      <c r="H185" t="s">
        <v>139</v>
      </c>
      <c r="I185" s="49" t="str">
        <f t="shared" si="10"/>
        <v>Women's 200m Individual Medley-12</v>
      </c>
      <c r="J185" s="2"/>
      <c r="K185" s="2"/>
    </row>
    <row r="186" spans="1:11" x14ac:dyDescent="0.2">
      <c r="A186" t="s">
        <v>53</v>
      </c>
      <c r="B186">
        <v>13</v>
      </c>
      <c r="C186" t="s">
        <v>54</v>
      </c>
      <c r="D186">
        <v>100</v>
      </c>
      <c r="E186">
        <v>2.7299199999999999</v>
      </c>
      <c r="F186">
        <v>66.069999999999993</v>
      </c>
      <c r="G186">
        <v>64.77</v>
      </c>
      <c r="H186" t="s">
        <v>127</v>
      </c>
      <c r="I186" s="49" t="str">
        <f t="shared" si="10"/>
        <v>Women's 100m Backstroke-13</v>
      </c>
      <c r="J186" s="2"/>
      <c r="K186" s="2"/>
    </row>
    <row r="187" spans="1:11" x14ac:dyDescent="0.2">
      <c r="A187" t="s">
        <v>53</v>
      </c>
      <c r="B187">
        <v>13</v>
      </c>
      <c r="C187" t="s">
        <v>55</v>
      </c>
      <c r="D187">
        <v>100</v>
      </c>
      <c r="E187">
        <v>2.7299199999999999</v>
      </c>
      <c r="F187">
        <v>74.52</v>
      </c>
      <c r="G187">
        <v>73.06</v>
      </c>
      <c r="H187" t="s">
        <v>129</v>
      </c>
      <c r="I187" s="49" t="str">
        <f t="shared" si="10"/>
        <v>Women's 100m Breaststroke-13</v>
      </c>
      <c r="J187" s="2"/>
      <c r="K187" s="2"/>
    </row>
    <row r="188" spans="1:11" x14ac:dyDescent="0.2">
      <c r="A188" t="s">
        <v>53</v>
      </c>
      <c r="B188">
        <v>13</v>
      </c>
      <c r="C188" t="s">
        <v>57</v>
      </c>
      <c r="D188">
        <v>100</v>
      </c>
      <c r="E188">
        <v>2.7299199999999999</v>
      </c>
      <c r="F188">
        <v>63.87</v>
      </c>
      <c r="G188">
        <v>62.62</v>
      </c>
      <c r="H188" t="s">
        <v>131</v>
      </c>
      <c r="I188" s="49" t="str">
        <f t="shared" si="10"/>
        <v>Women's 100m Butterfly-13</v>
      </c>
      <c r="J188" s="2"/>
      <c r="K188" s="2"/>
    </row>
    <row r="189" spans="1:11" x14ac:dyDescent="0.2">
      <c r="A189" t="s">
        <v>53</v>
      </c>
      <c r="B189">
        <v>13</v>
      </c>
      <c r="C189" t="s">
        <v>56</v>
      </c>
      <c r="D189">
        <v>50</v>
      </c>
      <c r="E189">
        <v>2.7299199999999999</v>
      </c>
      <c r="F189">
        <v>27.01</v>
      </c>
      <c r="G189">
        <v>26.48</v>
      </c>
      <c r="H189" t="s">
        <v>132</v>
      </c>
      <c r="I189" s="49" t="str">
        <f t="shared" si="10"/>
        <v>Women's 50m Freestyle-13</v>
      </c>
      <c r="J189" s="2"/>
      <c r="K189" s="2"/>
    </row>
    <row r="190" spans="1:11" x14ac:dyDescent="0.2">
      <c r="A190" t="s">
        <v>53</v>
      </c>
      <c r="B190">
        <v>13</v>
      </c>
      <c r="C190" t="s">
        <v>56</v>
      </c>
      <c r="D190">
        <v>100</v>
      </c>
      <c r="E190">
        <v>2.7299199999999999</v>
      </c>
      <c r="F190">
        <v>58.76</v>
      </c>
      <c r="G190">
        <v>57.61</v>
      </c>
      <c r="H190" t="s">
        <v>133</v>
      </c>
      <c r="I190" s="49" t="str">
        <f t="shared" si="10"/>
        <v>Women's 100m Freestyle-13</v>
      </c>
      <c r="J190" s="2"/>
      <c r="K190" s="2"/>
    </row>
    <row r="191" spans="1:11" x14ac:dyDescent="0.2">
      <c r="A191" t="s">
        <v>53</v>
      </c>
      <c r="B191">
        <v>13</v>
      </c>
      <c r="C191" t="s">
        <v>56</v>
      </c>
      <c r="D191">
        <v>400</v>
      </c>
      <c r="E191">
        <v>2.7299199999999999</v>
      </c>
      <c r="F191">
        <v>269.85000000000002</v>
      </c>
      <c r="G191">
        <v>264.56</v>
      </c>
      <c r="H191" t="s">
        <v>135</v>
      </c>
      <c r="I191" s="49" t="str">
        <f t="shared" si="10"/>
        <v>Women's 400m Freestyle-13</v>
      </c>
      <c r="J191" s="2"/>
      <c r="K191" s="2"/>
    </row>
    <row r="192" spans="1:11" x14ac:dyDescent="0.2">
      <c r="A192" t="s">
        <v>53</v>
      </c>
      <c r="B192">
        <v>13</v>
      </c>
      <c r="C192" t="s">
        <v>137</v>
      </c>
      <c r="D192">
        <v>200</v>
      </c>
      <c r="E192">
        <v>2.7299199999999999</v>
      </c>
      <c r="F192">
        <v>144.43</v>
      </c>
      <c r="G192">
        <v>141.6</v>
      </c>
      <c r="H192" t="s">
        <v>139</v>
      </c>
      <c r="I192" s="49" t="str">
        <f t="shared" si="10"/>
        <v>Women's 200m Individual Medley-13</v>
      </c>
      <c r="J192" s="2"/>
      <c r="K192" s="2"/>
    </row>
    <row r="193" spans="1:11" x14ac:dyDescent="0.2">
      <c r="A193" t="s">
        <v>53</v>
      </c>
      <c r="B193">
        <v>14</v>
      </c>
      <c r="C193" t="s">
        <v>54</v>
      </c>
      <c r="D193">
        <v>100</v>
      </c>
      <c r="E193">
        <v>2.6886000000000001</v>
      </c>
      <c r="F193">
        <v>66.66</v>
      </c>
      <c r="G193">
        <v>65.349999999999994</v>
      </c>
      <c r="H193" t="s">
        <v>127</v>
      </c>
      <c r="I193" s="49" t="str">
        <f t="shared" si="10"/>
        <v>Women's 100m Backstroke-14</v>
      </c>
      <c r="J193" s="2"/>
      <c r="K193" s="2"/>
    </row>
    <row r="194" spans="1:11" x14ac:dyDescent="0.2">
      <c r="A194" t="s">
        <v>53</v>
      </c>
      <c r="B194">
        <v>14</v>
      </c>
      <c r="C194" t="s">
        <v>55</v>
      </c>
      <c r="D194">
        <v>100</v>
      </c>
      <c r="E194">
        <v>2.6886000000000001</v>
      </c>
      <c r="F194">
        <v>73.760000000000005</v>
      </c>
      <c r="G194">
        <v>72.31</v>
      </c>
      <c r="H194" t="s">
        <v>129</v>
      </c>
      <c r="I194" s="49" t="str">
        <f t="shared" si="10"/>
        <v>Women's 100m Breaststroke-14</v>
      </c>
      <c r="J194" s="2"/>
      <c r="K194" s="2"/>
    </row>
    <row r="195" spans="1:11" x14ac:dyDescent="0.2">
      <c r="A195" t="s">
        <v>53</v>
      </c>
      <c r="B195">
        <v>14</v>
      </c>
      <c r="C195" t="s">
        <v>57</v>
      </c>
      <c r="D195">
        <v>100</v>
      </c>
      <c r="E195">
        <v>2.6886000000000001</v>
      </c>
      <c r="F195">
        <v>64.459999999999994</v>
      </c>
      <c r="G195">
        <v>63.2</v>
      </c>
      <c r="H195" t="s">
        <v>131</v>
      </c>
      <c r="I195" s="49" t="str">
        <f t="shared" ref="I195:I199" si="11">A195&amp;"'s "&amp;H195&amp;"-"&amp;B195</f>
        <v>Women's 100m Butterfly-14</v>
      </c>
      <c r="J195" s="2"/>
      <c r="K195" s="2"/>
    </row>
    <row r="196" spans="1:11" x14ac:dyDescent="0.2">
      <c r="A196" t="s">
        <v>53</v>
      </c>
      <c r="B196">
        <v>14</v>
      </c>
      <c r="C196" t="s">
        <v>56</v>
      </c>
      <c r="D196">
        <v>50</v>
      </c>
      <c r="E196">
        <v>2.6886000000000001</v>
      </c>
      <c r="F196">
        <v>27.55</v>
      </c>
      <c r="G196">
        <v>27.01</v>
      </c>
      <c r="H196" t="s">
        <v>132</v>
      </c>
      <c r="I196" s="49" t="str">
        <f t="shared" si="11"/>
        <v>Women's 50m Freestyle-14</v>
      </c>
      <c r="J196" s="2"/>
      <c r="K196" s="2"/>
    </row>
    <row r="197" spans="1:11" x14ac:dyDescent="0.2">
      <c r="A197" t="s">
        <v>53</v>
      </c>
      <c r="B197">
        <v>14</v>
      </c>
      <c r="C197" t="s">
        <v>56</v>
      </c>
      <c r="D197">
        <v>100</v>
      </c>
      <c r="E197">
        <v>2.6886000000000001</v>
      </c>
      <c r="F197">
        <v>59.11</v>
      </c>
      <c r="G197">
        <v>57.95</v>
      </c>
      <c r="H197" t="s">
        <v>133</v>
      </c>
      <c r="I197" s="49" t="str">
        <f t="shared" si="11"/>
        <v>Women's 100m Freestyle-14</v>
      </c>
      <c r="J197" s="2"/>
      <c r="K197" s="2"/>
    </row>
    <row r="198" spans="1:11" x14ac:dyDescent="0.2">
      <c r="A198" t="s">
        <v>53</v>
      </c>
      <c r="B198">
        <v>14</v>
      </c>
      <c r="C198" t="s">
        <v>56</v>
      </c>
      <c r="D198">
        <v>200</v>
      </c>
      <c r="E198">
        <v>2.6886000000000001</v>
      </c>
      <c r="F198">
        <v>124.77</v>
      </c>
      <c r="G198">
        <v>122.32</v>
      </c>
      <c r="H198" t="s">
        <v>134</v>
      </c>
      <c r="I198" s="49" t="str">
        <f t="shared" si="11"/>
        <v>Women's 200m Freestyle-14</v>
      </c>
      <c r="J198" s="2"/>
      <c r="K198" s="2"/>
    </row>
    <row r="199" spans="1:11" x14ac:dyDescent="0.2">
      <c r="A199" t="s">
        <v>53</v>
      </c>
      <c r="B199">
        <v>14</v>
      </c>
      <c r="C199" t="s">
        <v>137</v>
      </c>
      <c r="D199">
        <v>200</v>
      </c>
      <c r="E199">
        <v>2.6886000000000001</v>
      </c>
      <c r="F199">
        <v>142.28</v>
      </c>
      <c r="G199">
        <v>139.49</v>
      </c>
      <c r="H199" t="s">
        <v>139</v>
      </c>
      <c r="I199" s="49" t="str">
        <f t="shared" si="11"/>
        <v>Women's 200m Individual Medley-14</v>
      </c>
      <c r="J199" s="2"/>
      <c r="K199" s="2"/>
    </row>
    <row r="200" spans="1:11" x14ac:dyDescent="0.2">
      <c r="I200" s="49"/>
      <c r="J200" s="2"/>
      <c r="K200" s="2"/>
    </row>
    <row r="201" spans="1:11" x14ac:dyDescent="0.2">
      <c r="I201" s="49"/>
      <c r="J201" s="2"/>
      <c r="K201" s="2"/>
    </row>
    <row r="202" spans="1:11" x14ac:dyDescent="0.2">
      <c r="I202" s="49"/>
      <c r="J202" s="2"/>
      <c r="K202" s="2"/>
    </row>
    <row r="203" spans="1:11" x14ac:dyDescent="0.2">
      <c r="I203" s="49"/>
      <c r="J203" s="2"/>
      <c r="K203" s="2"/>
    </row>
    <row r="204" spans="1:11" x14ac:dyDescent="0.2">
      <c r="I204" s="49"/>
      <c r="J204" s="2"/>
      <c r="K204" s="2"/>
    </row>
    <row r="205" spans="1:11" x14ac:dyDescent="0.2">
      <c r="I205" s="49"/>
      <c r="J205" s="2"/>
      <c r="K205" s="2"/>
    </row>
    <row r="206" spans="1:11" x14ac:dyDescent="0.2">
      <c r="I206" s="49"/>
      <c r="J206" s="2"/>
      <c r="K206" s="2"/>
    </row>
    <row r="207" spans="1:11" x14ac:dyDescent="0.2">
      <c r="I207" s="49"/>
      <c r="J207" s="2"/>
      <c r="K207" s="2"/>
    </row>
    <row r="208" spans="1:11" x14ac:dyDescent="0.2">
      <c r="I208" s="49"/>
      <c r="J208" s="2"/>
      <c r="K208" s="2"/>
    </row>
    <row r="209" spans="9:11" x14ac:dyDescent="0.2">
      <c r="I209" s="49"/>
      <c r="J209" s="2"/>
      <c r="K209" s="2"/>
    </row>
    <row r="210" spans="9:11" x14ac:dyDescent="0.2">
      <c r="I210" s="49"/>
      <c r="J210" s="2"/>
      <c r="K210" s="2"/>
    </row>
    <row r="211" spans="9:11" x14ac:dyDescent="0.2">
      <c r="I211" s="49"/>
      <c r="J211" s="2"/>
      <c r="K211" s="2"/>
    </row>
    <row r="212" spans="9:11" x14ac:dyDescent="0.2">
      <c r="I212" s="49"/>
      <c r="J212" s="2"/>
      <c r="K212" s="2"/>
    </row>
    <row r="213" spans="9:11" x14ac:dyDescent="0.2">
      <c r="I213" s="49"/>
      <c r="J213" s="2"/>
      <c r="K213" s="2"/>
    </row>
    <row r="214" spans="9:11" x14ac:dyDescent="0.2">
      <c r="I214" s="49"/>
      <c r="J214" s="2"/>
      <c r="K214" s="2"/>
    </row>
    <row r="215" spans="9:11" x14ac:dyDescent="0.2">
      <c r="I215" s="49"/>
      <c r="J215" s="2"/>
      <c r="K215" s="2"/>
    </row>
    <row r="216" spans="9:11" x14ac:dyDescent="0.2">
      <c r="I216" s="49"/>
      <c r="J216" s="2"/>
      <c r="K216" s="2"/>
    </row>
    <row r="217" spans="9:11" x14ac:dyDescent="0.2">
      <c r="I217" s="49"/>
      <c r="J217" s="2"/>
      <c r="K217" s="2"/>
    </row>
    <row r="218" spans="9:11" x14ac:dyDescent="0.2">
      <c r="I218" s="49"/>
      <c r="J218" s="2"/>
      <c r="K218" s="2"/>
    </row>
    <row r="219" spans="9:11" x14ac:dyDescent="0.2">
      <c r="I219" s="49"/>
      <c r="J219" s="2"/>
      <c r="K219" s="2"/>
    </row>
    <row r="220" spans="9:11" x14ac:dyDescent="0.2">
      <c r="I220" s="49"/>
      <c r="J220" s="2"/>
      <c r="K220" s="2"/>
    </row>
    <row r="221" spans="9:11" x14ac:dyDescent="0.2">
      <c r="I221" s="49"/>
      <c r="J221" s="2"/>
      <c r="K221" s="2"/>
    </row>
    <row r="222" spans="9:11" x14ac:dyDescent="0.2">
      <c r="I222" s="49"/>
      <c r="J222" s="2"/>
      <c r="K222" s="2"/>
    </row>
    <row r="223" spans="9:11" x14ac:dyDescent="0.2">
      <c r="I223" s="49"/>
      <c r="J223" s="2"/>
      <c r="K223" s="2"/>
    </row>
    <row r="224" spans="9:11" x14ac:dyDescent="0.2">
      <c r="I224" s="49"/>
      <c r="J224" s="2"/>
      <c r="K224" s="2"/>
    </row>
    <row r="225" spans="9:11" x14ac:dyDescent="0.2">
      <c r="I225" s="49"/>
      <c r="J225" s="2"/>
      <c r="K225" s="2"/>
    </row>
    <row r="226" spans="9:11" x14ac:dyDescent="0.2">
      <c r="I226" s="49"/>
      <c r="J226" s="2"/>
      <c r="K226" s="2"/>
    </row>
    <row r="227" spans="9:11" x14ac:dyDescent="0.2">
      <c r="I227" s="49"/>
      <c r="J227" s="2"/>
      <c r="K227" s="2"/>
    </row>
    <row r="228" spans="9:11" x14ac:dyDescent="0.2">
      <c r="I228" s="49"/>
      <c r="J228" s="4"/>
      <c r="K228" s="4"/>
    </row>
    <row r="229" spans="9:11" x14ac:dyDescent="0.2">
      <c r="I229" s="49"/>
      <c r="J229" s="4"/>
      <c r="K229" s="4"/>
    </row>
    <row r="230" spans="9:11" x14ac:dyDescent="0.2">
      <c r="I230" s="49"/>
      <c r="J230" s="4"/>
      <c r="K230" s="4"/>
    </row>
    <row r="231" spans="9:11" x14ac:dyDescent="0.2">
      <c r="I231" s="49"/>
      <c r="J231" s="4"/>
      <c r="K231" s="4"/>
    </row>
    <row r="232" spans="9:11" x14ac:dyDescent="0.2">
      <c r="I232" s="49"/>
      <c r="J232" s="4"/>
      <c r="K232" s="4"/>
    </row>
    <row r="233" spans="9:11" x14ac:dyDescent="0.2">
      <c r="I233" s="49"/>
      <c r="J233" s="4"/>
      <c r="K233" s="4"/>
    </row>
    <row r="234" spans="9:11" x14ac:dyDescent="0.2">
      <c r="I234" s="49"/>
      <c r="J234" s="4"/>
      <c r="K234" s="4"/>
    </row>
    <row r="235" spans="9:11" x14ac:dyDescent="0.2">
      <c r="I235" s="49"/>
      <c r="J235" s="4"/>
      <c r="K235" s="4"/>
    </row>
    <row r="236" spans="9:11" x14ac:dyDescent="0.2">
      <c r="I236" s="49"/>
      <c r="J236" s="4"/>
      <c r="K236" s="4"/>
    </row>
    <row r="237" spans="9:11" x14ac:dyDescent="0.2">
      <c r="I237" s="49"/>
      <c r="J237" s="4"/>
      <c r="K237" s="4"/>
    </row>
    <row r="238" spans="9:11" x14ac:dyDescent="0.2">
      <c r="I238" s="49"/>
      <c r="J238" s="4"/>
      <c r="K238" s="4"/>
    </row>
    <row r="239" spans="9:11" x14ac:dyDescent="0.2">
      <c r="I239" s="49"/>
      <c r="J239" s="4"/>
      <c r="K239" s="4"/>
    </row>
    <row r="240" spans="9:11" x14ac:dyDescent="0.2">
      <c r="I240" s="49"/>
      <c r="J240" s="4"/>
      <c r="K240" s="4"/>
    </row>
    <row r="241" spans="9:11" x14ac:dyDescent="0.2">
      <c r="I241" s="49"/>
      <c r="J241" s="4"/>
      <c r="K241" s="4"/>
    </row>
    <row r="242" spans="9:11" x14ac:dyDescent="0.2">
      <c r="I242" s="49"/>
      <c r="J242" s="4"/>
      <c r="K242" s="4"/>
    </row>
    <row r="243" spans="9:11" x14ac:dyDescent="0.2">
      <c r="I243" s="49"/>
      <c r="J243" s="4"/>
      <c r="K243" s="4"/>
    </row>
    <row r="244" spans="9:11" x14ac:dyDescent="0.2">
      <c r="I244" s="49"/>
      <c r="J244" s="4"/>
      <c r="K244" s="4"/>
    </row>
    <row r="245" spans="9:11" x14ac:dyDescent="0.2">
      <c r="I245" s="49"/>
      <c r="J245" s="4"/>
      <c r="K245" s="4"/>
    </row>
    <row r="246" spans="9:11" x14ac:dyDescent="0.2">
      <c r="I246" s="49"/>
      <c r="J246" s="4"/>
      <c r="K246" s="4"/>
    </row>
    <row r="247" spans="9:11" x14ac:dyDescent="0.2">
      <c r="I247" s="49"/>
      <c r="J247" s="4"/>
      <c r="K247" s="4"/>
    </row>
    <row r="248" spans="9:11" x14ac:dyDescent="0.2">
      <c r="I248" s="49"/>
      <c r="J248" s="4"/>
      <c r="K248" s="4"/>
    </row>
    <row r="249" spans="9:11" x14ac:dyDescent="0.2">
      <c r="I249" s="49"/>
      <c r="J249" s="4"/>
      <c r="K249" s="4"/>
    </row>
    <row r="250" spans="9:11" x14ac:dyDescent="0.2">
      <c r="I250" s="49"/>
      <c r="J250" s="4"/>
      <c r="K250" s="4"/>
    </row>
    <row r="251" spans="9:11" x14ac:dyDescent="0.2">
      <c r="I251" s="49"/>
      <c r="J251" s="4"/>
      <c r="K251" s="4"/>
    </row>
    <row r="252" spans="9:11" x14ac:dyDescent="0.2">
      <c r="I252" s="49"/>
      <c r="J252" s="4"/>
      <c r="K252" s="4"/>
    </row>
    <row r="253" spans="9:11" x14ac:dyDescent="0.2">
      <c r="I253" s="49"/>
      <c r="J253" s="4"/>
      <c r="K253" s="4"/>
    </row>
    <row r="254" spans="9:11" x14ac:dyDescent="0.2">
      <c r="I254" s="49"/>
      <c r="J254" s="4"/>
      <c r="K254" s="4"/>
    </row>
    <row r="255" spans="9:11" x14ac:dyDescent="0.2">
      <c r="I255" s="49"/>
      <c r="J255" s="4"/>
      <c r="K255" s="4"/>
    </row>
    <row r="256" spans="9:11" x14ac:dyDescent="0.2">
      <c r="I256" s="49"/>
      <c r="J256" s="4"/>
      <c r="K256" s="4"/>
    </row>
    <row r="257" spans="9:11" x14ac:dyDescent="0.2">
      <c r="I257" s="49"/>
      <c r="J257" s="4"/>
      <c r="K257" s="4"/>
    </row>
    <row r="258" spans="9:11" x14ac:dyDescent="0.2">
      <c r="I258" s="49"/>
      <c r="J258" s="4"/>
      <c r="K258" s="4"/>
    </row>
    <row r="259" spans="9:11" x14ac:dyDescent="0.2">
      <c r="I259" s="49"/>
      <c r="J259" s="4"/>
      <c r="K259" s="4"/>
    </row>
    <row r="260" spans="9:11" x14ac:dyDescent="0.2">
      <c r="I260" s="49"/>
      <c r="J260" s="4"/>
      <c r="K260" s="4"/>
    </row>
    <row r="261" spans="9:11" x14ac:dyDescent="0.2">
      <c r="I261" s="49"/>
      <c r="J261" s="4"/>
      <c r="K261" s="4"/>
    </row>
    <row r="262" spans="9:11" x14ac:dyDescent="0.2">
      <c r="I262" s="49"/>
      <c r="J262" s="4"/>
      <c r="K262" s="4"/>
    </row>
    <row r="263" spans="9:11" x14ac:dyDescent="0.2">
      <c r="I263" s="49"/>
      <c r="J263" s="4"/>
      <c r="K263" s="4"/>
    </row>
    <row r="264" spans="9:11" x14ac:dyDescent="0.2">
      <c r="I264" s="49"/>
      <c r="J264" s="4"/>
      <c r="K264" s="4"/>
    </row>
    <row r="265" spans="9:11" x14ac:dyDescent="0.2">
      <c r="I265" s="49"/>
      <c r="J265" s="4"/>
      <c r="K265" s="4"/>
    </row>
    <row r="266" spans="9:11" x14ac:dyDescent="0.2">
      <c r="I266" s="49"/>
      <c r="J266" s="4"/>
      <c r="K266" s="4"/>
    </row>
    <row r="267" spans="9:11" x14ac:dyDescent="0.2">
      <c r="I267" s="49"/>
      <c r="J267" s="4"/>
      <c r="K267" s="4"/>
    </row>
    <row r="268" spans="9:11" x14ac:dyDescent="0.2">
      <c r="I268" s="49"/>
      <c r="J268" s="4"/>
      <c r="K268" s="4"/>
    </row>
    <row r="269" spans="9:11" x14ac:dyDescent="0.2">
      <c r="I269" s="49"/>
      <c r="J269" s="4"/>
      <c r="K269" s="4"/>
    </row>
    <row r="270" spans="9:11" x14ac:dyDescent="0.2">
      <c r="I270" s="49"/>
      <c r="J270" s="4"/>
      <c r="K270" s="4"/>
    </row>
    <row r="271" spans="9:11" x14ac:dyDescent="0.2">
      <c r="I271" s="49"/>
      <c r="J271" s="4"/>
      <c r="K271" s="4"/>
    </row>
    <row r="272" spans="9:11" x14ac:dyDescent="0.2">
      <c r="I272" s="49"/>
      <c r="J272" s="4"/>
      <c r="K272" s="4"/>
    </row>
    <row r="273" spans="9:11" x14ac:dyDescent="0.2">
      <c r="I273" s="49"/>
      <c r="J273" s="4"/>
      <c r="K273" s="4"/>
    </row>
    <row r="274" spans="9:11" x14ac:dyDescent="0.2">
      <c r="I274" s="49"/>
      <c r="J274" s="4"/>
      <c r="K274" s="4"/>
    </row>
    <row r="275" spans="9:11" x14ac:dyDescent="0.2">
      <c r="I275" s="49"/>
      <c r="J275" s="4"/>
      <c r="K275" s="4"/>
    </row>
    <row r="276" spans="9:11" x14ac:dyDescent="0.2">
      <c r="I276" s="49"/>
      <c r="J276" s="4"/>
      <c r="K276" s="4"/>
    </row>
    <row r="277" spans="9:11" x14ac:dyDescent="0.2">
      <c r="I277" s="49"/>
      <c r="J277" s="4"/>
      <c r="K277" s="4"/>
    </row>
    <row r="278" spans="9:11" x14ac:dyDescent="0.2">
      <c r="I278" s="49"/>
      <c r="J278" s="4"/>
      <c r="K278" s="4"/>
    </row>
    <row r="279" spans="9:11" x14ac:dyDescent="0.2">
      <c r="I279" s="49"/>
      <c r="J279" s="4"/>
      <c r="K279" s="4"/>
    </row>
    <row r="280" spans="9:11" x14ac:dyDescent="0.2">
      <c r="I280" s="49"/>
      <c r="J280" s="4"/>
      <c r="K280" s="4"/>
    </row>
    <row r="281" spans="9:11" x14ac:dyDescent="0.2">
      <c r="I281" s="49"/>
      <c r="J281" s="4"/>
      <c r="K281" s="4"/>
    </row>
    <row r="282" spans="9:11" x14ac:dyDescent="0.2">
      <c r="I282" s="49"/>
      <c r="J282" s="4"/>
      <c r="K282" s="4"/>
    </row>
    <row r="283" spans="9:11" x14ac:dyDescent="0.2">
      <c r="I283" s="49"/>
      <c r="J283" s="4"/>
      <c r="K283" s="4"/>
    </row>
    <row r="284" spans="9:11" x14ac:dyDescent="0.2">
      <c r="I284" s="49"/>
      <c r="J284" s="4"/>
      <c r="K284" s="4"/>
    </row>
    <row r="285" spans="9:11" x14ac:dyDescent="0.2">
      <c r="I285" s="49"/>
      <c r="J285" s="4"/>
      <c r="K285" s="4"/>
    </row>
    <row r="286" spans="9:11" x14ac:dyDescent="0.2">
      <c r="I286" s="49"/>
      <c r="J286" s="4"/>
      <c r="K286" s="4"/>
    </row>
    <row r="287" spans="9:11" x14ac:dyDescent="0.2">
      <c r="I287" s="49"/>
      <c r="J287" s="4"/>
      <c r="K287" s="4"/>
    </row>
    <row r="288" spans="9:11" x14ac:dyDescent="0.2">
      <c r="I288" s="49"/>
      <c r="J288" s="4"/>
      <c r="K288" s="4"/>
    </row>
    <row r="289" spans="9:11" x14ac:dyDescent="0.2">
      <c r="I289" s="49"/>
      <c r="J289" s="4"/>
      <c r="K289" s="4"/>
    </row>
    <row r="290" spans="9:11" x14ac:dyDescent="0.2">
      <c r="I290" s="49"/>
      <c r="J290" s="4"/>
      <c r="K290" s="4"/>
    </row>
    <row r="291" spans="9:11" x14ac:dyDescent="0.2">
      <c r="I291" s="49"/>
      <c r="J291" s="4"/>
      <c r="K291" s="4"/>
    </row>
    <row r="292" spans="9:11" x14ac:dyDescent="0.2">
      <c r="I292" s="49"/>
      <c r="J292" s="4"/>
      <c r="K292" s="4"/>
    </row>
    <row r="293" spans="9:11" x14ac:dyDescent="0.2">
      <c r="I293" s="49"/>
      <c r="J293" s="4"/>
      <c r="K293" s="4"/>
    </row>
    <row r="294" spans="9:11" x14ac:dyDescent="0.2">
      <c r="I294" s="49"/>
      <c r="J294" s="4"/>
      <c r="K294" s="4"/>
    </row>
    <row r="295" spans="9:11" x14ac:dyDescent="0.2">
      <c r="I295" s="49"/>
      <c r="J295" s="4"/>
      <c r="K295" s="4"/>
    </row>
    <row r="296" spans="9:11" x14ac:dyDescent="0.2">
      <c r="I296" s="49"/>
      <c r="J296" s="4"/>
      <c r="K296" s="4"/>
    </row>
    <row r="297" spans="9:11" x14ac:dyDescent="0.2">
      <c r="I297" s="49"/>
      <c r="J297" s="4"/>
      <c r="K297" s="4"/>
    </row>
    <row r="298" spans="9:11" x14ac:dyDescent="0.2">
      <c r="I298" s="49"/>
      <c r="J298" s="4"/>
      <c r="K298" s="4"/>
    </row>
    <row r="299" spans="9:11" x14ac:dyDescent="0.2">
      <c r="I299" s="49"/>
      <c r="J299" s="4"/>
      <c r="K299" s="4"/>
    </row>
    <row r="300" spans="9:11" x14ac:dyDescent="0.2">
      <c r="I300" s="49"/>
      <c r="J300" s="4"/>
      <c r="K300" s="4"/>
    </row>
    <row r="301" spans="9:11" x14ac:dyDescent="0.2">
      <c r="I301" s="49"/>
      <c r="J301" s="4"/>
      <c r="K301" s="4"/>
    </row>
    <row r="302" spans="9:11" x14ac:dyDescent="0.2">
      <c r="I302" s="49"/>
      <c r="J302" s="4"/>
      <c r="K302" s="4"/>
    </row>
    <row r="303" spans="9:11" x14ac:dyDescent="0.2">
      <c r="I303" s="49"/>
      <c r="J303" s="4"/>
      <c r="K303" s="4"/>
    </row>
    <row r="304" spans="9:11" x14ac:dyDescent="0.2">
      <c r="I304" s="49"/>
      <c r="J304" s="4"/>
      <c r="K304" s="4"/>
    </row>
    <row r="305" spans="9:11" x14ac:dyDescent="0.2">
      <c r="I305" s="49"/>
      <c r="J305" s="4"/>
      <c r="K305" s="4"/>
    </row>
    <row r="306" spans="9:11" x14ac:dyDescent="0.2">
      <c r="I306" s="49"/>
      <c r="J306" s="4"/>
      <c r="K306" s="4"/>
    </row>
    <row r="307" spans="9:11" x14ac:dyDescent="0.2">
      <c r="I307" s="49"/>
      <c r="J307" s="4"/>
      <c r="K307" s="4"/>
    </row>
    <row r="308" spans="9:11" x14ac:dyDescent="0.2">
      <c r="I308" s="49"/>
      <c r="J308" s="4"/>
      <c r="K308" s="4"/>
    </row>
    <row r="309" spans="9:11" x14ac:dyDescent="0.2">
      <c r="I309" s="49"/>
      <c r="J309" s="4"/>
      <c r="K309" s="4"/>
    </row>
    <row r="310" spans="9:11" x14ac:dyDescent="0.2">
      <c r="I310" s="49"/>
      <c r="J310" s="4"/>
      <c r="K310" s="4"/>
    </row>
    <row r="311" spans="9:11" x14ac:dyDescent="0.2">
      <c r="I311" s="49"/>
      <c r="J311" s="4"/>
      <c r="K311" s="4"/>
    </row>
    <row r="312" spans="9:11" x14ac:dyDescent="0.2">
      <c r="I312" s="49"/>
      <c r="J312" s="4"/>
      <c r="K312" s="4"/>
    </row>
    <row r="313" spans="9:11" x14ac:dyDescent="0.2">
      <c r="I313" s="49"/>
      <c r="J313" s="4"/>
      <c r="K313" s="4"/>
    </row>
    <row r="314" spans="9:11" x14ac:dyDescent="0.2">
      <c r="I314" s="49"/>
      <c r="J314" s="4"/>
      <c r="K314" s="4"/>
    </row>
    <row r="315" spans="9:11" x14ac:dyDescent="0.2">
      <c r="I315" s="49"/>
      <c r="J315" s="4"/>
      <c r="K315" s="4"/>
    </row>
    <row r="316" spans="9:11" x14ac:dyDescent="0.2">
      <c r="I316" s="49"/>
      <c r="J316" s="4"/>
      <c r="K316" s="4"/>
    </row>
    <row r="317" spans="9:11" x14ac:dyDescent="0.2">
      <c r="I317" s="49"/>
      <c r="J317" s="4"/>
      <c r="K317" s="4"/>
    </row>
    <row r="318" spans="9:11" x14ac:dyDescent="0.2">
      <c r="I318" s="49"/>
      <c r="J318" s="4"/>
      <c r="K318" s="4"/>
    </row>
    <row r="319" spans="9:11" x14ac:dyDescent="0.2">
      <c r="I319" s="49"/>
      <c r="J319" s="4"/>
      <c r="K319" s="4"/>
    </row>
    <row r="320" spans="9:11" x14ac:dyDescent="0.2">
      <c r="I320" s="49"/>
      <c r="J320" s="4"/>
      <c r="K320" s="4"/>
    </row>
    <row r="321" spans="9:11" x14ac:dyDescent="0.2">
      <c r="I321" s="49"/>
      <c r="J321" s="4"/>
      <c r="K321" s="4"/>
    </row>
    <row r="322" spans="9:11" x14ac:dyDescent="0.2">
      <c r="I322" s="49"/>
      <c r="J322" s="4"/>
      <c r="K322" s="4"/>
    </row>
    <row r="323" spans="9:11" x14ac:dyDescent="0.2">
      <c r="I323" s="49"/>
      <c r="J323" s="4"/>
      <c r="K323" s="4"/>
    </row>
    <row r="324" spans="9:11" x14ac:dyDescent="0.2">
      <c r="I324" s="49"/>
      <c r="J324" s="4"/>
      <c r="K324" s="4"/>
    </row>
    <row r="325" spans="9:11" x14ac:dyDescent="0.2">
      <c r="I325" s="49"/>
      <c r="J325" s="4"/>
      <c r="K325" s="4"/>
    </row>
    <row r="326" spans="9:11" x14ac:dyDescent="0.2">
      <c r="I326" s="49"/>
      <c r="J326" s="4"/>
      <c r="K326" s="4"/>
    </row>
    <row r="327" spans="9:11" x14ac:dyDescent="0.2">
      <c r="I327" s="49"/>
      <c r="J327" s="4"/>
      <c r="K327" s="4"/>
    </row>
    <row r="328" spans="9:11" x14ac:dyDescent="0.2">
      <c r="I328" s="49"/>
      <c r="J328" s="4"/>
      <c r="K328" s="4"/>
    </row>
    <row r="329" spans="9:11" x14ac:dyDescent="0.2">
      <c r="I329" s="49"/>
      <c r="J329" s="4"/>
      <c r="K329" s="4"/>
    </row>
    <row r="330" spans="9:11" x14ac:dyDescent="0.2">
      <c r="I330" s="49"/>
      <c r="J330" s="4"/>
      <c r="K330" s="4"/>
    </row>
    <row r="331" spans="9:11" x14ac:dyDescent="0.2">
      <c r="I331" s="49"/>
      <c r="J331" s="4"/>
      <c r="K331" s="4"/>
    </row>
    <row r="332" spans="9:11" x14ac:dyDescent="0.2">
      <c r="I332" s="49"/>
      <c r="J332" s="4"/>
      <c r="K332" s="4"/>
    </row>
    <row r="333" spans="9:11" x14ac:dyDescent="0.2">
      <c r="I333" s="49"/>
      <c r="J333" s="4"/>
      <c r="K333" s="4"/>
    </row>
    <row r="334" spans="9:11" x14ac:dyDescent="0.2">
      <c r="I334" s="49"/>
      <c r="J334" s="4"/>
      <c r="K334" s="4"/>
    </row>
    <row r="335" spans="9:11" x14ac:dyDescent="0.2">
      <c r="I335" s="49"/>
      <c r="J335" s="4"/>
      <c r="K335" s="4"/>
    </row>
    <row r="336" spans="9:11" x14ac:dyDescent="0.2">
      <c r="I336" s="49"/>
      <c r="J336" s="4"/>
      <c r="K336" s="4"/>
    </row>
    <row r="337" spans="9:11" x14ac:dyDescent="0.2">
      <c r="I337" s="49"/>
      <c r="J337" s="4"/>
      <c r="K337" s="4"/>
    </row>
    <row r="338" spans="9:11" x14ac:dyDescent="0.2">
      <c r="I338" s="49"/>
      <c r="J338" s="4"/>
      <c r="K338" s="4"/>
    </row>
    <row r="339" spans="9:11" x14ac:dyDescent="0.2">
      <c r="I339" s="49"/>
      <c r="J339" s="4"/>
      <c r="K339" s="4"/>
    </row>
    <row r="340" spans="9:11" x14ac:dyDescent="0.2">
      <c r="I340" s="49"/>
      <c r="J340" s="4"/>
      <c r="K340" s="4"/>
    </row>
    <row r="341" spans="9:11" x14ac:dyDescent="0.2">
      <c r="I341" s="49"/>
      <c r="J341" s="4"/>
      <c r="K341" s="4"/>
    </row>
    <row r="342" spans="9:11" x14ac:dyDescent="0.2">
      <c r="I342" s="49"/>
      <c r="J342" s="4"/>
      <c r="K342" s="4"/>
    </row>
    <row r="343" spans="9:11" x14ac:dyDescent="0.2">
      <c r="I343" s="49"/>
      <c r="J343" s="4"/>
      <c r="K343" s="4"/>
    </row>
    <row r="344" spans="9:11" x14ac:dyDescent="0.2">
      <c r="I344" s="49"/>
      <c r="J344" s="4"/>
      <c r="K344" s="4"/>
    </row>
    <row r="345" spans="9:11" x14ac:dyDescent="0.2">
      <c r="I345" s="49"/>
      <c r="J345" s="4"/>
      <c r="K345" s="4"/>
    </row>
    <row r="346" spans="9:11" x14ac:dyDescent="0.2">
      <c r="I346" s="49"/>
      <c r="J346" s="4"/>
      <c r="K346" s="4"/>
    </row>
    <row r="347" spans="9:11" x14ac:dyDescent="0.2">
      <c r="I347" s="49"/>
      <c r="J347" s="4"/>
      <c r="K347" s="4"/>
    </row>
    <row r="348" spans="9:11" x14ac:dyDescent="0.2">
      <c r="I348" s="49"/>
      <c r="J348" s="4"/>
      <c r="K348" s="4"/>
    </row>
    <row r="349" spans="9:11" x14ac:dyDescent="0.2">
      <c r="I349" s="49"/>
      <c r="J349" s="4"/>
      <c r="K349" s="4"/>
    </row>
    <row r="350" spans="9:11" x14ac:dyDescent="0.2">
      <c r="I350" s="49"/>
      <c r="J350" s="4"/>
      <c r="K350" s="4"/>
    </row>
    <row r="351" spans="9:11" x14ac:dyDescent="0.2">
      <c r="I351" s="49"/>
      <c r="J351" s="4"/>
      <c r="K351" s="4"/>
    </row>
    <row r="352" spans="9:11" x14ac:dyDescent="0.2">
      <c r="I352" s="49"/>
      <c r="J352" s="4"/>
      <c r="K352" s="4"/>
    </row>
    <row r="353" spans="9:11" x14ac:dyDescent="0.2">
      <c r="I353" s="49"/>
      <c r="J353" s="4"/>
      <c r="K353" s="4"/>
    </row>
    <row r="354" spans="9:11" x14ac:dyDescent="0.2">
      <c r="I354" s="49"/>
      <c r="J354" s="4"/>
      <c r="K354" s="4"/>
    </row>
    <row r="355" spans="9:11" x14ac:dyDescent="0.2">
      <c r="I355" s="49"/>
      <c r="J355" s="4"/>
      <c r="K355" s="4"/>
    </row>
    <row r="356" spans="9:11" x14ac:dyDescent="0.2">
      <c r="I356" s="49"/>
      <c r="J356" s="4"/>
      <c r="K356" s="4"/>
    </row>
    <row r="357" spans="9:11" x14ac:dyDescent="0.2">
      <c r="I357" s="49"/>
      <c r="J357" s="4"/>
      <c r="K357" s="4"/>
    </row>
    <row r="358" spans="9:11" x14ac:dyDescent="0.2">
      <c r="I358" s="49"/>
      <c r="J358" s="4"/>
      <c r="K358" s="4"/>
    </row>
    <row r="359" spans="9:11" x14ac:dyDescent="0.2">
      <c r="I359" s="49"/>
      <c r="J359" s="4"/>
      <c r="K359" s="4"/>
    </row>
    <row r="360" spans="9:11" x14ac:dyDescent="0.2">
      <c r="I360" s="49"/>
      <c r="J360" s="4"/>
      <c r="K360" s="4"/>
    </row>
    <row r="361" spans="9:11" x14ac:dyDescent="0.2">
      <c r="I361" s="49"/>
      <c r="J361" s="4"/>
      <c r="K361" s="4"/>
    </row>
    <row r="362" spans="9:11" x14ac:dyDescent="0.2">
      <c r="I362" s="49"/>
      <c r="J362" s="4"/>
      <c r="K362" s="4"/>
    </row>
    <row r="363" spans="9:11" x14ac:dyDescent="0.2">
      <c r="I363" s="49"/>
      <c r="J363" s="4"/>
      <c r="K363" s="4"/>
    </row>
    <row r="364" spans="9:11" x14ac:dyDescent="0.2">
      <c r="I364" s="49"/>
      <c r="J364" s="4"/>
      <c r="K364" s="4"/>
    </row>
    <row r="365" spans="9:11" x14ac:dyDescent="0.2">
      <c r="I365" s="49"/>
      <c r="J365" s="4"/>
      <c r="K365" s="4"/>
    </row>
    <row r="366" spans="9:11" x14ac:dyDescent="0.2">
      <c r="I366" s="49"/>
      <c r="J366" s="4"/>
      <c r="K366" s="4"/>
    </row>
    <row r="367" spans="9:11" x14ac:dyDescent="0.2">
      <c r="I367" s="49"/>
      <c r="J367" s="4"/>
      <c r="K367" s="4"/>
    </row>
    <row r="368" spans="9:11" x14ac:dyDescent="0.2">
      <c r="I368" s="49"/>
      <c r="J368" s="4"/>
      <c r="K368" s="4"/>
    </row>
    <row r="369" spans="9:11" x14ac:dyDescent="0.2">
      <c r="I369" s="49"/>
      <c r="J369" s="4"/>
      <c r="K369" s="4"/>
    </row>
    <row r="370" spans="9:11" x14ac:dyDescent="0.2">
      <c r="I370" s="49"/>
      <c r="J370" s="4"/>
      <c r="K370" s="4"/>
    </row>
    <row r="371" spans="9:11" x14ac:dyDescent="0.2">
      <c r="I371" s="49"/>
      <c r="J371" s="4"/>
      <c r="K371" s="4"/>
    </row>
    <row r="372" spans="9:11" x14ac:dyDescent="0.2">
      <c r="I372" s="49"/>
      <c r="J372" s="4"/>
      <c r="K372" s="4"/>
    </row>
    <row r="373" spans="9:11" x14ac:dyDescent="0.2">
      <c r="I373" s="49"/>
      <c r="J373" s="4"/>
      <c r="K373" s="4"/>
    </row>
    <row r="374" spans="9:11" x14ac:dyDescent="0.2">
      <c r="I374" s="49"/>
      <c r="J374" s="4"/>
      <c r="K374" s="4"/>
    </row>
    <row r="375" spans="9:11" x14ac:dyDescent="0.2">
      <c r="I375" s="49"/>
      <c r="J375" s="4"/>
      <c r="K375" s="4"/>
    </row>
    <row r="376" spans="9:11" x14ac:dyDescent="0.2">
      <c r="I376" s="49"/>
      <c r="J376" s="4"/>
      <c r="K376" s="4"/>
    </row>
    <row r="377" spans="9:11" x14ac:dyDescent="0.2">
      <c r="I377" s="49"/>
      <c r="J377" s="4"/>
      <c r="K377" s="4"/>
    </row>
    <row r="378" spans="9:11" x14ac:dyDescent="0.2">
      <c r="I378" s="49"/>
      <c r="J378" s="4"/>
      <c r="K378" s="4"/>
    </row>
    <row r="379" spans="9:11" x14ac:dyDescent="0.2">
      <c r="I379" s="49"/>
      <c r="J379" s="4"/>
      <c r="K379" s="4"/>
    </row>
    <row r="380" spans="9:11" x14ac:dyDescent="0.2">
      <c r="I380" s="49"/>
      <c r="J380" s="4"/>
      <c r="K380" s="4"/>
    </row>
    <row r="381" spans="9:11" x14ac:dyDescent="0.2">
      <c r="I381" s="50"/>
      <c r="J381" s="4"/>
      <c r="K381" s="4"/>
    </row>
    <row r="382" spans="9:11" x14ac:dyDescent="0.2">
      <c r="I382" s="50"/>
      <c r="J382" s="4"/>
      <c r="K382" s="4"/>
    </row>
    <row r="383" spans="9:11" x14ac:dyDescent="0.2">
      <c r="I383" s="50"/>
      <c r="J383" s="4"/>
      <c r="K383" s="4"/>
    </row>
    <row r="384" spans="9:11" x14ac:dyDescent="0.2">
      <c r="I384" s="50"/>
      <c r="J384" s="4"/>
      <c r="K384" s="4"/>
    </row>
    <row r="385" spans="9:11" x14ac:dyDescent="0.2">
      <c r="I385" s="50"/>
      <c r="J385" s="4"/>
      <c r="K385" s="4"/>
    </row>
    <row r="386" spans="9:11" x14ac:dyDescent="0.2">
      <c r="I386" s="50"/>
    </row>
    <row r="387" spans="9:11" x14ac:dyDescent="0.2">
      <c r="I387" s="50"/>
    </row>
  </sheetData>
  <sheetProtection algorithmName="SHA-512" hashValue="ZzUMFuNfqUsGha/hjPbWyPbcPrzfKA2019/gGV4RaHJNsgsAYOhWyhdZXydQ4nPD4/wiMi3/HIEoc4k37TKNxg==" saltValue="gIzEezsrhqNijxTa7v9eMw==" spinCount="100000" sheet="1" scenarios="1" selectLockedCells="1" selectUnlockedCells="1"/>
  <sortState xmlns:xlrd2="http://schemas.microsoft.com/office/spreadsheetml/2017/richdata2" ref="A2:G387">
    <sortCondition ref="G2:G387"/>
    <sortCondition ref="A2:A387"/>
    <sortCondition ref="B2:B387"/>
    <sortCondition ref="C2:C38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Calculator</vt:lpstr>
      <vt:lpstr>Eligible Events</vt:lpstr>
      <vt:lpstr>Reference</vt:lpstr>
      <vt:lpstr>ClassS</vt:lpstr>
      <vt:lpstr>SelectCourse</vt:lpstr>
      <vt:lpstr>SelectEvent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Melissa Webster</cp:lastModifiedBy>
  <dcterms:created xsi:type="dcterms:W3CDTF">2016-10-28T16:34:19Z</dcterms:created>
  <dcterms:modified xsi:type="dcterms:W3CDTF">2024-08-23T17:34:41Z</dcterms:modified>
</cp:coreProperties>
</file>